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91" documentId="120_S{2AC9BD13-BADA-5192-A53E-5A8FF88502F6}" xr6:coauthVersionLast="47" xr6:coauthVersionMax="47" xr10:uidLastSave="{2795DD3C-6F01-4A3E-A5C8-8C4C3D116AF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 l="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<sst xmlns="http://schemas.openxmlformats.org/spreadsheetml/2006/main" count="181620" uniqueCount="39219">
  <si>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</si>
  <si>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</si>
  <si>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</si>
  <si>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</si>
  <si>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</si>
  <si>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</si>
  <si>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</si>
  <si>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</si>
  <si>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</si>
  <si>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</si>
  <si>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</si>
  <si>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</si>
  <si>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</si>
  <si>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</si>
  <si>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</si>
  <si>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</si>
  <si>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</si>
  <si>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</si>
  <si>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</si>
  <si>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</si>
  <si>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</si>
  <si>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</si>
  <si>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</si>
  <si>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</si>
  <si>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</si>
  <si>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</si>
  <si>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</si>
  <si>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</si>
  <si>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</si>
  <si>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</si>
  <si>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</si>
  <si>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</si>
  <si>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</si>
  <si>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</si>
  <si>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</si>
  <si>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</si>
  <si>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</si>
  <si>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</si>
  <si>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</si>
  <si>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</si>
  <si>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</si>
  <si>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</si>
  <si>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</si>
  <si>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</si>
  <si>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</si>
  <si>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</si>
  <si>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</si>
  <si>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</si>
  <si>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</si>
  <si>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</si>
  <si>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</si>
  <si>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</si>
  <si>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</si>
  <si>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</si>
  <si>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</si>
  <si>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</si>
  <si>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</si>
  <si>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</si>
  <si>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</si>
  <si>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</si>
  <si>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</si>
  <si>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</si>
  <si>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</si>
  <si>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</si>
  <si>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</si>
  <si>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</si>
  <si>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</si>
  <si>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</si>
  <si>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</si>
  <si>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</si>
  <si>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</si>
  <si>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</si>
  <si>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</si>
  <si>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</si>
  <si>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</si>
  <si>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</si>
  <si>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</si>
  <si>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</si>
  <si>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</si>
  <si>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</si>
  <si>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</si>
  <si>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</si>
  <si>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</si>
  <si>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</si>
  <si>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</si>
  <si>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</si>
  <si>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</si>
  <si>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</si>
  <si>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</si>
  <si>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</si>
  <si>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</si>
  <si>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</si>
  <si>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</si>
  <si>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</si>
  <si>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</si>
  <si>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</si>
  <si>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</si>
  <si>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</si>
  <si>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</si>
  <si>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</si>
  <si>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</si>
  <si>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</si>
  <si>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</si>
  <si>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</si>
  <si>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</si>
  <si>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</si>
  <si>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</si>
  <si>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</si>
  <si>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</si>
  <si>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</si>
  <si>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</si>
  <si>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</si>
  <si>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</si>
  <si>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</si>
  <si>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</si>
  <si>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</si>
  <si>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</si>
  <si>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</si>
  <si>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</si>
  <si>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</si>
  <si>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</si>
  <si>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</si>
  <si>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</si>
  <si>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</si>
  <si>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</si>
  <si>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</si>
  <si>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</si>
  <si>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</si>
  <si>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</si>
  <si>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</si>
  <si>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</si>
  <si>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</si>
  <si>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</si>
  <si>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</si>
  <si>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</si>
  <si>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</si>
  <si>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</si>
  <si>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</si>
  <si>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</si>
  <si>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</si>
  <si>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</si>
  <si>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</si>
  <si>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</si>
  <si>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</si>
  <si>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</si>
  <si>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</si>
  <si>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</si>
  <si>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</si>
  <si>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</si>
  <si>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</si>
  <si>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</si>
  <si>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</si>
  <si>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</si>
  <si>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</si>
  <si>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</si>
  <si>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</si>
  <si>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</si>
  <si>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</si>
  <si>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</si>
  <si>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</si>
  <si>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</si>
  <si>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</si>
  <si>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</si>
  <si>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</si>
  <si>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</si>
  <si>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</si>
  <si>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</si>
  <si>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</si>
  <si>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</si>
  <si>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</si>
  <si>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</si>
  <si>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</si>
  <si>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</si>
  <si>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</si>
  <si>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</si>
  <si>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</si>
  <si>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</si>
  <si>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</si>
  <si>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</si>
  <si>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</si>
  <si>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</si>
  <si>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</si>
  <si>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</si>
  <si>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</si>
  <si>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</si>
  <si>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</si>
  <si>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</si>
  <si>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</si>
  <si>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</si>
  <si>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</si>
  <si>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</si>
  <si>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</si>
  <si>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</si>
  <si>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</si>
  <si>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</si>
  <si>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</si>
  <si>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</si>
  <si>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</si>
  <si>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</si>
  <si>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</si>
  <si>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</si>
  <si>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</si>
  <si>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</si>
  <si>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</si>
  <si>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</si>
  <si>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</si>
  <si>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</si>
  <si>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</si>
  <si>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</si>
  <si>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</si>
  <si>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</si>
  <si>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</si>
  <si>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</si>
  <si>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</si>
  <si>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</si>
  <si>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</si>
  <si>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</si>
  <si>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</si>
  <si>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</si>
  <si>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</si>
  <si>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</si>
  <si>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</si>
  <si>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</si>
  <si>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</si>
  <si>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</si>
  <si>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</si>
  <si>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</si>
  <si>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</si>
  <si>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</si>
  <si>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</si>
  <si>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</si>
  <si>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</si>
  <si>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</si>
  <si>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</si>
  <si>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</si>
  <si>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</si>
  <si>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</si>
  <si>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</si>
  <si>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</si>
  <si>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</si>
  <si>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</si>
  <si>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</si>
  <si>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</si>
  <si>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</si>
  <si>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</si>
  <si>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</si>
  <si>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</si>
  <si>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</si>
  <si>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</si>
  <si>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</si>
  <si>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</si>
  <si>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</si>
  <si>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</si>
  <si>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</si>
  <si>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</si>
  <si>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</si>
  <si>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</si>
  <si>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</si>
  <si>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</si>
  <si>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</si>
  <si>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</si>
  <si>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</si>
  <si>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</si>
  <si>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</si>
  <si>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</si>
  <si>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</si>
  <si>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</si>
  <si>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</si>
  <si>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</si>
  <si>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</si>
  <si>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</si>
  <si>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</si>
  <si>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</si>
  <si>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</si>
  <si>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</si>
  <si>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</si>
  <si>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</si>
  <si>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</si>
  <si>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</si>
  <si>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</si>
  <si>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</si>
  <si>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</si>
  <si>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</si>
  <si>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</si>
  <si>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</si>
  <si>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</si>
  <si>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</si>
  <si>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</si>
  <si>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</si>
  <si>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</si>
  <si>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</si>
  <si>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</si>
  <si>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</si>
  <si>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</si>
  <si>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</si>
  <si>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</si>
  <si>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</si>
  <si>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</si>
  <si>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</si>
  <si>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</si>
  <si>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</si>
  <si>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</si>
  <si>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</si>
  <si>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</si>
  <si>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</si>
  <si>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</si>
  <si>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</si>
  <si>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</si>
  <si>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</si>
  <si>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</si>
  <si>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</si>
  <si>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</si>
  <si>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</si>
  <si>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</si>
  <si>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</si>
  <si>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</si>
  <si>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</si>
  <si>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</si>
  <si>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</si>
  <si>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</si>
  <si>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</si>
  <si>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</si>
  <si>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</si>
  <si>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</si>
  <si>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</si>
  <si>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</si>
  <si>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</si>
  <si>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</si>
  <si>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</si>
  <si>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</si>
  <si>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</si>
  <si>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</si>
  <si>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</si>
  <si>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</si>
  <si>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</si>
  <si>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</si>
  <si>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</si>
  <si>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</si>
  <si>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</si>
  <si>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</si>
  <si>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</si>
  <si>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</si>
  <si>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</si>
  <si>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</si>
  <si>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</si>
  <si>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</si>
  <si>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</si>
  <si>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</si>
  <si>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</si>
  <si>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</si>
  <si>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</si>
  <si>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</si>
  <si>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</si>
  <si>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</si>
  <si>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</si>
  <si>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</si>
  <si>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</si>
  <si>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</si>
  <si>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</si>
  <si>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</si>
  <si>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</si>
  <si>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</si>
  <si>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</si>
  <si>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</si>
  <si>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</si>
  <si>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</si>
  <si>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</si>
  <si>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</si>
  <si>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</si>
  <si>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</si>
  <si>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</si>
  <si>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</si>
  <si>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</si>
  <si>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</si>
  <si>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</si>
  <si>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</si>
  <si>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</si>
  <si>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</si>
  <si>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</si>
  <si>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</si>
  <si>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</si>
  <si>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</si>
  <si>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</si>
  <si>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</si>
  <si>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</si>
  <si>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</si>
  <si>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</si>
  <si>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</si>
  <si>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</si>
  <si>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</si>
  <si>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</si>
  <si>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</si>
  <si>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</si>
  <si>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</si>
  <si>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</si>
  <si>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</si>
  <si>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</si>
  <si>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</si>
  <si>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</si>
  <si>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</si>
  <si>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</si>
  <si>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</si>
  <si>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</si>
  <si>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</si>
  <si>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</si>
  <si>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</si>
  <si>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</si>
  <si>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</si>
  <si>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</si>
  <si>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</si>
  <si>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</si>
  <si>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</si>
  <si>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</si>
  <si>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</si>
  <si>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</si>
  <si>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</si>
  <si>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</si>
  <si>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</si>
  <si>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</si>
  <si>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</si>
  <si>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</si>
  <si>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</si>
  <si>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</si>
  <si>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</si>
  <si>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</si>
  <si>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</si>
  <si>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</si>
  <si>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</si>
  <si>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</si>
  <si>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</si>
  <si>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</si>
  <si>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</si>
  <si>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</si>
  <si>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</si>
  <si>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</si>
  <si>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</si>
  <si>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</si>
  <si>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</si>
  <si>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</si>
  <si>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</si>
  <si>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</si>
  <si>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</si>
  <si>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</si>
  <si>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</si>
  <si>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</si>
  <si>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</si>
  <si>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</si>
  <si>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</si>
  <si>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</si>
  <si>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</si>
  <si>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</si>
  <si>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</si>
  <si>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</si>
  <si>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</si>
  <si>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</si>
  <si>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</si>
  <si>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</si>
  <si>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</si>
  <si>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</si>
  <si>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</si>
  <si>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</si>
  <si>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</si>
  <si>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</si>
  <si>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</si>
  <si>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</si>
  <si>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</si>
  <si>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</si>
  <si>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</si>
  <si>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</si>
  <si>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</si>
  <si>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</si>
  <si>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</si>
  <si>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</si>
  <si>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</si>
  <si>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</si>
  <si>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</si>
  <si>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</si>
  <si>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</si>
  <si>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</si>
  <si>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</si>
  <si>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</si>
  <si>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</si>
  <si>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</si>
  <si>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</si>
  <si>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</si>
  <si>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</si>
  <si>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</si>
  <si>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</si>
  <si>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</si>
  <si>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</si>
  <si>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</si>
  <si>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</si>
  <si>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</si>
  <si>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</si>
  <si>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</si>
  <si>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</si>
  <si>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</si>
  <si>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</si>
  <si>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</si>
  <si>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</si>
  <si>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</si>
  <si>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</si>
  <si>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</si>
  <si>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</si>
  <si>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</si>
  <si>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</si>
  <si>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</si>
  <si>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</si>
  <si>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</si>
  <si>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</si>
  <si>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</si>
  <si>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</si>
  <si>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</si>
  <si>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</si>
  <si>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</si>
  <si>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</si>
  <si>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</si>
  <si>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</si>
  <si>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</si>
  <si>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</si>
  <si>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</si>
  <si>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</si>
  <si>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</si>
  <si>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</si>
  <si>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</si>
  <si>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</si>
  <si>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</si>
  <si>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</si>
  <si>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</si>
  <si>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</si>
  <si>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</si>
  <si>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</si>
  <si>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</si>
  <si>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</si>
  <si>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</si>
  <si>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</si>
  <si>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</si>
  <si>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</si>
  <si>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</si>
  <si>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</si>
  <si>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</si>
  <si>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</si>
  <si>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</si>
  <si>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</si>
  <si>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</si>
  <si>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</si>
  <si>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</si>
  <si>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</si>
  <si>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</si>
  <si>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</si>
  <si>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</si>
  <si>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</si>
  <si>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</si>
  <si>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</si>
  <si>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</si>
  <si>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</si>
  <si>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</si>
  <si>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</si>
  <si>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</si>
  <si>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</si>
  <si>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</si>
  <si>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</si>
  <si>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</si>
  <si>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</si>
  <si>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</si>
  <si>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</si>
  <si>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</si>
  <si>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</si>
  <si>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</si>
  <si>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</si>
  <si>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</si>
  <si>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</si>
  <si>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</si>
  <si>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</si>
  <si>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</si>
  <si>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</si>
  <si>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</si>
  <si>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</si>
  <si>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</si>
  <si>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</si>
  <si>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</si>
  <si>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</si>
  <si>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</si>
  <si>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</si>
  <si>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</si>
  <si>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</si>
  <si>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</si>
  <si>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</si>
  <si>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</si>
  <si>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</si>
  <si>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</si>
  <si>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</si>
  <si>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</si>
  <si>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</si>
  <si>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</si>
  <si>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</si>
  <si>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</si>
  <si>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</si>
  <si>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</si>
  <si>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</si>
  <si>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</si>
  <si>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</si>
  <si>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</si>
  <si>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</si>
  <si>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</si>
  <si>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</si>
  <si>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</si>
  <si>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</si>
  <si>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</si>
  <si>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</si>
  <si>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</si>
  <si>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</si>
  <si>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</si>
  <si>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</si>
  <si>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</si>
  <si>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</si>
  <si>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</si>
  <si>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</si>
  <si>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</si>
  <si>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</si>
  <si>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</si>
  <si>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</si>
  <si>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</si>
  <si>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</si>
  <si>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</si>
  <si>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</si>
  <si>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</si>
  <si>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</si>
  <si>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</si>
  <si>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</si>
  <si>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</si>
  <si>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</si>
  <si>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</si>
  <si>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</si>
  <si>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</si>
  <si>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</si>
  <si>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</si>
  <si>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</si>
  <si>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</si>
  <si>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</si>
  <si>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</si>
  <si>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</si>
  <si>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</si>
  <si>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</si>
  <si>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</si>
  <si>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</si>
  <si>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</si>
  <si>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</si>
  <si>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</si>
  <si>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</si>
  <si>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</si>
  <si>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</si>
  <si>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</si>
  <si>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</si>
  <si>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</si>
  <si>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</si>
  <si>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</si>
  <si>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</si>
  <si>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</si>
  <si>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</si>
  <si>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</si>
  <si>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</si>
  <si>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</si>
  <si>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</si>
  <si>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</si>
  <si>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</si>
  <si>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</si>
  <si>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</si>
  <si>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</si>
  <si>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</si>
  <si>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</si>
  <si>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</si>
  <si>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</si>
  <si>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</si>
  <si>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</si>
  <si>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</si>
  <si>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</si>
  <si>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</si>
  <si>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</si>
  <si>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</si>
  <si>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</si>
  <si>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</si>
  <si>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</si>
  <si>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</si>
  <si>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</si>
  <si>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</si>
  <si>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</si>
  <si>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</si>
  <si>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</si>
  <si>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</si>
  <si>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</si>
  <si>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</si>
  <si>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</si>
  <si>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</si>
  <si>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</si>
  <si>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</si>
  <si>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</si>
  <si>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</si>
  <si>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</si>
  <si>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</si>
  <si>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</si>
  <si>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</si>
  <si>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</si>
  <si>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</si>
  <si>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</si>
  <si>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</si>
  <si>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</si>
  <si>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</si>
  <si>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</si>
  <si>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</si>
  <si>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</si>
  <si>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</si>
  <si>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</si>
  <si>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</si>
  <si>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</si>
  <si>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</si>
  <si>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</si>
  <si>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</si>
  <si>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</si>
  <si>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</si>
  <si>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</si>
  <si>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</si>
  <si>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</si>
  <si>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</si>
  <si>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</si>
  <si>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</si>
  <si>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</si>
  <si>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</si>
  <si>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</si>
  <si>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</si>
  <si>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</si>
  <si>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</si>
  <si>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</si>
  <si>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</si>
  <si>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</si>
  <si>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</si>
  <si>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</si>
  <si>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</si>
  <si>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</si>
  <si>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</si>
  <si>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</si>
  <si>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</si>
  <si>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</si>
  <si>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</si>
  <si>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</si>
  <si>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</si>
  <si>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</si>
  <si>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</si>
  <si>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</si>
  <si>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</si>
  <si>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</si>
  <si>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</si>
  <si>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</si>
  <si>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</si>
  <si>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</si>
  <si>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</si>
  <si>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</si>
  <si>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</si>
  <si>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</si>
  <si>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</si>
  <si>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</si>
  <si>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</si>
  <si>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</si>
  <si>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</si>
  <si>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</si>
  <si>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</si>
  <si>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</si>
  <si>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</si>
  <si>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</si>
  <si>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</si>
  <si>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</si>
  <si>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</si>
  <si>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</si>
  <si>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</si>
  <si>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</si>
  <si>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</si>
  <si>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</si>
  <si>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</si>
  <si>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</si>
  <si>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</si>
  <si>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</si>
  <si>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</si>
  <si>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</si>
  <si>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</si>
  <si>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</si>
  <si>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</si>
  <si>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</si>
  <si>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</si>
  <si>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</si>
  <si>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</si>
  <si>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</si>
  <si>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</si>
  <si>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</si>
  <si>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</si>
  <si>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</si>
  <si>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</si>
  <si>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</si>
  <si>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</si>
  <si>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</si>
  <si>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</si>
  <si>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</si>
  <si>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</si>
  <si>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</si>
  <si>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</si>
  <si>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</si>
  <si>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</si>
  <si>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</si>
  <si>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</si>
  <si>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</si>
  <si>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</si>
  <si>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</si>
  <si>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</si>
  <si>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</si>
  <si>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</si>
  <si>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</si>
  <si>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</si>
  <si>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</si>
  <si>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</si>
  <si>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</si>
  <si>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</si>
  <si>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</si>
  <si>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</si>
  <si>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</si>
  <si>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</si>
  <si>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</si>
  <si>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</si>
  <si>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</si>
  <si>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</si>
  <si>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</si>
  <si>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</si>
  <si>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</si>
  <si>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</si>
  <si>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</si>
  <si>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</si>
  <si>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</si>
  <si>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</si>
  <si>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</si>
  <si>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</si>
  <si>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</si>
  <si>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</si>
  <si>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</si>
  <si>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</si>
  <si>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</si>
  <si>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</si>
  <si>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</si>
  <si>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</si>
  <si>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</si>
  <si>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</si>
  <si>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</si>
  <si>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</si>
  <si>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</si>
  <si>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</si>
  <si>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</si>
  <si>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</si>
  <si>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</si>
  <si>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</si>
  <si>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</si>
  <si>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</si>
  <si>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</si>
  <si>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</si>
  <si>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</si>
  <si>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</si>
  <si>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</si>
  <si>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</si>
  <si>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</si>
  <si>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</si>
  <si>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</si>
  <si>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</si>
  <si>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</si>
  <si>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</si>
  <si>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</si>
  <si>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</si>
  <si>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</si>
  <si>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</si>
  <si>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</si>
  <si>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</si>
  <si>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</si>
  <si>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</si>
  <si>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</si>
  <si>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</si>
  <si>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</si>
  <si>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</si>
  <si>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</si>
  <si>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</si>
  <si>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</si>
  <si>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</si>
  <si>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</si>
  <si>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</si>
  <si>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</si>
  <si>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</si>
  <si>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</si>
  <si>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</si>
  <si>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</si>
  <si>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</si>
  <si>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</si>
  <si>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</si>
  <si>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</si>
  <si>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</si>
  <si>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</si>
  <si>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</si>
  <si>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</si>
  <si>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</si>
  <si>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</si>
  <si>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</si>
  <si>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</si>
  <si>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</si>
  <si>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</si>
  <si>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</si>
  <si>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</si>
  <si>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</si>
  <si>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</si>
  <si>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</si>
  <si>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</si>
  <si>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</si>
  <si>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</si>
  <si>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</si>
  <si>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</si>
  <si>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</si>
  <si>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</si>
  <si>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</si>
  <si>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</si>
  <si>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</si>
  <si>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</si>
  <si>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</si>
  <si>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</si>
  <si>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</si>
  <si>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</si>
  <si>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</si>
  <si>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</si>
  <si>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</si>
  <si>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</si>
  <si>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</si>
  <si>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</si>
  <si>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</si>
  <si>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</si>
  <si>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</si>
  <si>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</si>
  <si>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</si>
  <si>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</si>
  <si>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</si>
  <si>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</si>
  <si>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</si>
  <si>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</si>
  <si>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</si>
  <si>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</si>
  <si>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</si>
  <si>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</si>
  <si>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</si>
  <si>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</si>
  <si>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</si>
  <si>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</si>
  <si>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</si>
  <si>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</si>
  <si>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</si>
  <si>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</si>
  <si>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</si>
  <si>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</si>
  <si>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</si>
  <si>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</si>
  <si>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</si>
  <si>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</si>
  <si>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</si>
  <si>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</si>
  <si>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</si>
  <si>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</si>
  <si>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</si>
  <si>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</si>
  <si>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</si>
  <si>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</si>
  <si>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</si>
  <si>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</si>
  <si>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</si>
  <si>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</si>
  <si>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</si>
  <si>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</si>
  <si>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</si>
  <si>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</si>
  <si>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</si>
  <si>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</si>
  <si>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</si>
  <si>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</si>
  <si>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</si>
  <si>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</si>
  <si>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</si>
  <si>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</si>
  <si>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</si>
  <si>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</si>
  <si>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</si>
  <si>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</si>
  <si>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</si>
  <si>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</si>
  <si>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</si>
  <si>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</si>
  <si>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</si>
  <si>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</si>
  <si>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</si>
  <si>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</si>
  <si>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</si>
  <si>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</si>
  <si>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</si>
  <si>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</si>
  <si>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</si>
  <si>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</si>
  <si>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</si>
  <si>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</si>
  <si>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</si>
  <si>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</si>
  <si>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</si>
  <si>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</si>
  <si>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</si>
  <si>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</si>
  <si>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</si>
  <si>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</si>
  <si>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</si>
  <si>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</si>
  <si>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</si>
  <si>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</si>
  <si>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</si>
  <si>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</si>
  <si>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</si>
  <si>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</si>
  <si>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</si>
  <si>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</si>
  <si>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</si>
  <si>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</si>
  <si>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</si>
  <si>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</si>
  <si>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</si>
  <si>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</si>
  <si>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</si>
  <si>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</si>
  <si>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</si>
  <si>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</si>
  <si>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</si>
  <si>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</si>
  <si>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</si>
  <si>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</si>
  <si>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</si>
  <si>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</si>
  <si>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</si>
  <si>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</si>
  <si>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</si>
  <si>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</si>
  <si>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</si>
  <si>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</si>
  <si>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</si>
  <si>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</si>
  <si>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</si>
  <si>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</si>
  <si>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</si>
  <si>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</si>
  <si>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</si>
  <si>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</si>
  <si>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</si>
  <si>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</si>
  <si>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</si>
  <si>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</si>
  <si>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</si>
  <si>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</si>
  <si>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</si>
  <si>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</si>
  <si>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</si>
  <si>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</si>
  <si>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</si>
  <si>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</si>
  <si>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</si>
  <si>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</si>
  <si>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</si>
  <si>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</si>
  <si>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</si>
  <si>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</si>
  <si>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</si>
  <si>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</si>
  <si>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</si>
  <si>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</si>
  <si>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</si>
  <si>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</si>
  <si>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</si>
  <si>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</si>
  <si>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</si>
  <si>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</si>
  <si>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</si>
  <si>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</si>
  <si>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</si>
  <si>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</si>
  <si>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</si>
  <si>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</si>
  <si>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</si>
  <si>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</si>
  <si>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</si>
  <si>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</si>
  <si>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</si>
  <si>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</si>
  <si>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</si>
  <si>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</si>
  <si>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</si>
  <si>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</si>
  <si>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</si>
  <si>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</si>
  <si>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</si>
  <si>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</si>
  <si>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</si>
  <si>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</si>
  <si>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</si>
  <si>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</si>
  <si>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</si>
  <si>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</si>
  <si>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</si>
  <si>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</si>
  <si>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</si>
  <si>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</si>
  <si>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</si>
  <si>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</si>
  <si>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</si>
  <si>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</si>
  <si>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</si>
  <si>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</si>
  <si>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</si>
  <si>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</si>
  <si>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</si>
  <si>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</si>
  <si>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</si>
  <si>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</si>
  <si>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</si>
  <si>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</si>
  <si>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</si>
  <si>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</si>
  <si>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</si>
  <si>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</si>
  <si>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</si>
  <si>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</si>
  <si>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</si>
  <si>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</si>
  <si>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</si>
  <si>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</si>
  <si>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</si>
  <si>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</si>
  <si>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</si>
  <si>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</si>
  <si>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</si>
  <si>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</si>
  <si>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</si>
  <si>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</si>
  <si>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</si>
  <si>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</si>
  <si>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</si>
  <si>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</si>
  <si>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</si>
  <si>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</si>
  <si>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</si>
  <si>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</si>
  <si>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</si>
  <si>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</si>
  <si>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</si>
  <si>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</si>
  <si>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</si>
  <si>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</si>
  <si>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</si>
  <si>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</si>
  <si>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</si>
  <si>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</si>
  <si>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</si>
  <si>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</si>
  <si>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</si>
  <si>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</si>
  <si>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</si>
  <si>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</si>
  <si>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</si>
  <si>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</si>
  <si>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</si>
  <si>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</si>
  <si>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</si>
  <si>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</si>
  <si>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</si>
  <si>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</si>
  <si>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</si>
  <si>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</si>
  <si>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</si>
  <si>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</si>
  <si>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</si>
  <si>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</si>
  <si>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</si>
  <si>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</si>
  <si>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</si>
  <si>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</si>
  <si>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</si>
  <si>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</si>
  <si>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</si>
  <si>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</si>
  <si>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</si>
  <si>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</si>
  <si>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</si>
  <si>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</si>
  <si>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</si>
  <si>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</si>
  <si>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</si>
  <si>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</si>
  <si>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</si>
  <si>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</si>
  <si>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</si>
  <si>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</si>
  <si>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</si>
  <si>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</si>
  <si>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</si>
  <si>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</si>
  <si>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</si>
  <si>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</si>
  <si>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</si>
  <si>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</si>
  <si>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</si>
  <si>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</si>
  <si>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</si>
  <si>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</si>
  <si>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</si>
  <si>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</si>
  <si>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</si>
  <si>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</si>
  <si>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</si>
  <si>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</si>
  <si>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</si>
  <si>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</si>
  <si>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</si>
  <si>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</si>
  <si>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</si>
  <si>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</si>
  <si>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</si>
  <si>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</si>
  <si>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</si>
  <si>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</si>
  <si>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</si>
  <si>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</si>
  <si>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</si>
  <si>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</si>
  <si>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</si>
  <si>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</si>
  <si>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</si>
  <si>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</si>
  <si>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</si>
  <si>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</si>
  <si>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</si>
  <si>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</si>
  <si>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</si>
  <si>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</si>
  <si>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</si>
  <si>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</si>
  <si>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</si>
  <si>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</si>
  <si>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</si>
  <si>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</si>
  <si>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</si>
  <si>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</si>
  <si>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</si>
  <si>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</si>
  <si>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</si>
  <si>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</si>
  <si>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</si>
  <si>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</si>
  <si>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</si>
  <si>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</si>
  <si>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</si>
  <si>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</si>
  <si>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</si>
  <si>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</si>
  <si>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</si>
  <si>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</si>
  <si>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</si>
  <si>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</si>
  <si>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</si>
  <si>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</si>
  <si>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</si>
  <si>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</si>
  <si>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</si>
  <si>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</si>
  <si>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</si>
  <si>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</si>
  <si>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</si>
  <si>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</si>
  <si>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</si>
  <si>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</si>
  <si>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</si>
  <si>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</si>
  <si>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</si>
  <si>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</si>
  <si>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</si>
  <si>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</si>
  <si>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</si>
  <si>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</si>
  <si>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</si>
  <si>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</si>
  <si>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</si>
  <si>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</si>
  <si>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</si>
  <si>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</si>
  <si>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</si>
  <si>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</si>
  <si>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</si>
  <si>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</si>
  <si>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</si>
  <si>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</si>
  <si>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</si>
  <si>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</si>
  <si>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</si>
  <si>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</si>
  <si>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</si>
  <si>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</si>
  <si>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</si>
  <si>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</si>
  <si>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</si>
  <si>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</si>
  <si>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</si>
  <si>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</si>
  <si>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</si>
  <si>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</si>
  <si>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</si>
  <si>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</si>
  <si>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</si>
  <si>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</si>
  <si>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</si>
  <si>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</si>
  <si>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</si>
  <si>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</si>
  <si>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</si>
  <si>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</si>
  <si>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</si>
  <si>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</si>
  <si>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</si>
  <si>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</si>
  <si>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</si>
  <si>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</si>
  <si>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</si>
  <si>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</si>
  <si>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</si>
  <si>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</si>
  <si>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</si>
  <si>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</si>
  <si>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</si>
  <si>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</si>
  <si>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</si>
  <si>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</si>
  <si>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</si>
  <si>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</si>
  <si>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</si>
  <si>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</si>
  <si>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</si>
  <si>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</si>
  <si>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</si>
  <si>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</si>
  <si>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</si>
  <si>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</si>
  <si>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</si>
  <si>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</si>
  <si>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</si>
  <si>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</si>
  <si>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</si>
  <si>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</si>
  <si>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</si>
  <si>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</si>
  <si>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</si>
  <si>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</si>
  <si>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</si>
  <si>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</si>
  <si>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</si>
  <si>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</si>
  <si>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</si>
  <si>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</si>
  <si>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</si>
  <si>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</si>
  <si>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</si>
  <si>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</si>
  <si>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</si>
  <si>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</si>
  <si>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</si>
  <si>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</si>
  <si>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</si>
  <si>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</si>
  <si>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</si>
  <si>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</si>
  <si>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</si>
  <si>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</si>
  <si>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</si>
  <si>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</si>
  <si>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</si>
  <si>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</si>
  <si>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</si>
  <si>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</si>
  <si>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</si>
  <si>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</si>
  <si>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</si>
  <si>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</si>
  <si>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</si>
  <si>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</si>
  <si>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</si>
  <si>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</si>
  <si>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</si>
  <si>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</si>
  <si>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</si>
  <si>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</si>
  <si>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</si>
  <si>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</si>
  <si>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</si>
  <si>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</si>
  <si>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</si>
  <si>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</si>
  <si>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</si>
  <si>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</si>
  <si>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</si>
  <si>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</si>
  <si>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</si>
  <si>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</si>
  <si>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</si>
  <si>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</si>
  <si>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</si>
  <si>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</si>
  <si>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</si>
  <si>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</si>
  <si>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</si>
  <si>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</si>
  <si>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</si>
  <si>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</si>
  <si>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</si>
  <si>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</si>
  <si>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</si>
  <si>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</si>
  <si>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</si>
  <si>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</si>
  <si>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</si>
  <si>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</si>
  <si>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</si>
  <si>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</si>
  <si>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</si>
  <si>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</si>
  <si>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</si>
  <si>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</si>
  <si>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</si>
  <si>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</si>
  <si>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</si>
  <si>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</si>
  <si>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</si>
  <si>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</si>
  <si>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</si>
  <si>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</si>
  <si>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</si>
  <si>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</si>
  <si>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</si>
  <si>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</si>
  <si>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</si>
  <si>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</si>
  <si>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</si>
  <si>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</si>
  <si>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</si>
  <si>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</si>
  <si>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</si>
  <si>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</si>
  <si>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</si>
  <si>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</si>
  <si>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</si>
  <si>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</si>
  <si>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</si>
  <si>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</si>
  <si>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</si>
  <si>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</si>
  <si>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</si>
  <si>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</si>
  <si>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</si>
  <si>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</si>
  <si>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</si>
  <si>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</si>
  <si>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</si>
  <si>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</si>
  <si>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</si>
  <si>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</si>
  <si>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</si>
  <si>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</si>
  <si>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</si>
  <si>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</si>
  <si>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</si>
  <si>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</si>
  <si>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</si>
  <si>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</si>
  <si>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</si>
  <si>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</si>
  <si>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</si>
  <si>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</si>
  <si>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</si>
  <si>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</si>
  <si>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</si>
  <si>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</si>
  <si>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</si>
  <si>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</si>
  <si>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</si>
  <si>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</si>
  <si>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</si>
  <si>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</si>
  <si>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</si>
  <si>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</si>
  <si>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</si>
  <si>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</si>
  <si>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</si>
  <si>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</si>
  <si>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</si>
  <si>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</si>
  <si>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</si>
  <si>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</si>
  <si>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</si>
  <si>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</si>
  <si>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</si>
  <si>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</si>
  <si>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</si>
  <si>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</si>
  <si>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</si>
  <si>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</si>
  <si>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</si>
  <si>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</si>
  <si>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</si>
  <si>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</si>
  <si>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</si>
  <si>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</si>
  <si>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</si>
  <si>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</si>
  <si>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</si>
  <si>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</si>
  <si>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</si>
  <si>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</si>
  <si>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</si>
  <si>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</si>
  <si>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</si>
  <si>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</si>
  <si>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</si>
  <si>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</si>
  <si>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</si>
  <si>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</si>
  <si>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</si>
  <si>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</si>
  <si>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</si>
  <si>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</si>
  <si>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</si>
  <si>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</si>
  <si>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</si>
  <si>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</si>
  <si>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</si>
  <si>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</si>
  <si>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</si>
  <si>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</si>
  <si>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</si>
  <si>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</si>
  <si>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</si>
  <si>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</si>
  <si>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</si>
  <si>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</si>
  <si>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</si>
  <si>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</si>
  <si>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</si>
  <si>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</si>
  <si>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</si>
  <si>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</si>
  <si>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</si>
  <si>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</si>
  <si>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</si>
  <si>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</si>
  <si>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</si>
  <si>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</si>
  <si>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</si>
  <si>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</si>
  <si>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</si>
  <si>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</si>
  <si>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</si>
  <si>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</si>
  <si>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</si>
  <si>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</si>
  <si>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</si>
  <si>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</si>
  <si>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</si>
  <si>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</si>
  <si>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</si>
  <si>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</si>
  <si>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</si>
  <si>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</si>
  <si>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</si>
  <si>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</si>
  <si>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</si>
  <si>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</si>
  <si>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</si>
  <si>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</si>
  <si>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</si>
  <si>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</si>
  <si>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</si>
  <si>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</si>
  <si>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</si>
  <si>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</si>
  <si>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</si>
  <si>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</si>
  <si>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</si>
  <si>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</si>
  <si>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</si>
  <si>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</si>
  <si>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</si>
  <si>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</si>
  <si>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</si>
  <si>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</si>
  <si>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</si>
  <si>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</si>
  <si>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</si>
  <si>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</si>
  <si>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</si>
  <si>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</si>
  <si>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</si>
  <si>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</si>
  <si>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</si>
  <si>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</si>
  <si>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</si>
  <si>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</si>
  <si>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</si>
  <si>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</si>
  <si>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</si>
  <si>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</si>
  <si>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</si>
  <si>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</si>
  <si>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</si>
  <si>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</si>
  <si>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</si>
  <si>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</si>
  <si>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</si>
  <si>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</si>
  <si>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</si>
  <si>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</si>
  <si>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</si>
  <si>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</si>
  <si>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</si>
  <si>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</si>
  <si>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</si>
  <si>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</si>
  <si>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</si>
  <si>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</si>
  <si>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</si>
  <si>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</si>
  <si>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</si>
  <si>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</si>
  <si>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</si>
  <si>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</si>
  <si>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</si>
  <si>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</si>
  <si>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</si>
  <si>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</si>
  <si>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</si>
  <si>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</si>
  <si>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</si>
  <si>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</si>
  <si>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</si>
  <si>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</si>
  <si>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</si>
  <si>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</si>
  <si>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</si>
  <si>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</si>
  <si>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</si>
  <si>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</si>
  <si>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</si>
  <si>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</si>
  <si>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</si>
  <si>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</si>
  <si>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</si>
  <si>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</si>
  <si>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</si>
  <si>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</si>
  <si>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</si>
  <si>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</si>
  <si>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</si>
  <si>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</si>
  <si>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</si>
  <si>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</si>
  <si>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</si>
  <si>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</si>
  <si>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</si>
  <si>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</si>
  <si>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</si>
  <si>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</si>
  <si>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</si>
  <si>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</si>
  <si>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</si>
  <si>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</si>
  <si>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</si>
  <si>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</si>
  <si>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</si>
  <si>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</si>
  <si>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</si>
  <si>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</si>
  <si>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</si>
  <si>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</si>
  <si>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</si>
  <si>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</si>
  <si>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</si>
  <si>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</si>
  <si>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</si>
  <si>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</si>
  <si>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</si>
  <si>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</si>
  <si>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</si>
  <si>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</si>
  <si>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</si>
  <si>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</si>
  <si>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</si>
  <si>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</si>
  <si>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</si>
  <si>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</si>
  <si>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</si>
  <si>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</si>
  <si>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</si>
  <si>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</si>
  <si>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</si>
  <si>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</si>
  <si>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</si>
  <si>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</si>
  <si>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</si>
  <si>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</si>
  <si>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</si>
  <si>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</si>
  <si>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</si>
  <si>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</si>
  <si>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</si>
  <si>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</si>
  <si>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</si>
  <si>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</si>
  <si>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</si>
  <si>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</si>
  <si>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</si>
  <si>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</si>
  <si>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</si>
  <si>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</si>
  <si>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</si>
  <si>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</si>
  <si>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</si>
  <si>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</si>
  <si>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</si>
  <si>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</si>
  <si>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</si>
  <si>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</si>
  <si>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</si>
  <si>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</si>
  <si>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</si>
  <si>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</si>
  <si>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</si>
  <si>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</si>
  <si>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</si>
  <si>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</si>
  <si>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</si>
  <si>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</si>
  <si>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</si>
  <si>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</si>
  <si>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</si>
  <si>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</si>
  <si>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</si>
  <si>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</si>
  <si>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</si>
  <si>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</si>
  <si>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</si>
  <si>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</si>
  <si>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</si>
  <si>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</si>
  <si>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</si>
  <si>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</si>
  <si>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</si>
  <si>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</si>
  <si>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</si>
  <si>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</si>
  <si>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</si>
  <si>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</si>
  <si>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</si>
  <si>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</si>
  <si>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</si>
  <si>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</si>
  <si>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</si>
  <si>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</si>
  <si>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</si>
  <si>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</si>
  <si>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</si>
  <si>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</si>
  <si>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</si>
  <si>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</si>
  <si>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</si>
  <si>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</si>
  <si>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</si>
  <si>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</si>
  <si>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</si>
  <si>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</si>
  <si>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</si>
  <si>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</si>
  <si>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</si>
  <si>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</si>
  <si>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</si>
  <si>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</si>
  <si>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</si>
  <si>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</si>
  <si>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</si>
  <si>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</si>
  <si>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</si>
  <si>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</si>
  <si>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</si>
  <si>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</si>
  <si>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</si>
  <si>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</si>
  <si>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</si>
  <si>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</si>
  <si>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</si>
  <si>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</si>
  <si>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</si>
  <si>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</si>
  <si>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</si>
  <si>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</si>
  <si>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</si>
  <si>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</si>
  <si>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</si>
  <si>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</si>
  <si>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</si>
  <si>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</si>
  <si>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</si>
  <si>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</si>
  <si>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</si>
  <si>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</si>
  <si>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</si>
  <si>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</si>
  <si>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</si>
  <si>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</si>
  <si>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</si>
  <si>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</si>
  <si>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</si>
  <si>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</si>
  <si>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</si>
  <si>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</si>
  <si>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</si>
  <si>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</si>
  <si>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</si>
  <si>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</si>
  <si>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</si>
  <si>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</si>
  <si>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</si>
  <si>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</si>
  <si>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</si>
  <si>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</si>
  <si>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</si>
  <si>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</si>
  <si>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</si>
  <si>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</si>
  <si>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</si>
  <si>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</si>
  <si>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</si>
  <si>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</si>
  <si>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</si>
  <si>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</si>
  <si>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</si>
  <si>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</si>
  <si>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</si>
  <si>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</si>
  <si>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</si>
  <si>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</si>
  <si>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</si>
  <si>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</si>
  <si>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</si>
  <si>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</si>
  <si>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</si>
  <si>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</si>
  <si>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</si>
  <si>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</si>
  <si>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</si>
  <si>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</si>
  <si>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</si>
  <si>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</si>
  <si>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</si>
  <si>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</si>
  <si>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</si>
  <si>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</si>
  <si>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</si>
  <si>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</si>
  <si>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</si>
  <si>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</si>
  <si>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</si>
  <si>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</si>
  <si>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</si>
  <si>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</si>
  <si>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</si>
  <si>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</si>
  <si>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</si>
  <si>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</si>
  <si>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</si>
  <si>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</si>
  <si>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</si>
  <si>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</si>
  <si>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</si>
  <si>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</si>
  <si>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</si>
  <si>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</si>
  <si>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</si>
  <si>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</si>
  <si>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</si>
  <si>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</si>
  <si>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</si>
  <si>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</si>
  <si>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</si>
  <si>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</si>
  <si>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</si>
  <si>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</si>
  <si>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</si>
  <si>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</si>
  <si>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</si>
  <si>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</si>
  <si>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</si>
  <si>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</si>
  <si>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</si>
  <si>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</si>
  <si>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</si>
  <si>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</si>
  <si>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</si>
  <si>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</si>
  <si>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</si>
  <si>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</si>
  <si>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</si>
  <si>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</si>
  <si>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</si>
  <si>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</si>
  <si>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</si>
  <si>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</si>
  <si>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</si>
  <si>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</si>
  <si>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</si>
  <si>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</si>
  <si>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</si>
  <si>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</si>
  <si>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</si>
  <si>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</si>
  <si>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</si>
  <si>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</si>
  <si>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</si>
  <si>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</si>
  <si>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</si>
  <si>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</si>
  <si>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</si>
  <si>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</si>
  <si>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</si>
  <si>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</si>
  <si>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</si>
  <si>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</si>
  <si>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</si>
  <si>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</si>
  <si>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</si>
  <si>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</si>
  <si>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</si>
  <si>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</si>
  <si>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</si>
  <si>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</si>
  <si>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</si>
  <si>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</si>
  <si>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</si>
  <si>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</si>
  <si>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</si>
  <si>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</si>
  <si>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</si>
  <si>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</si>
  <si>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</si>
  <si>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</si>
  <si>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</si>
  <si>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</si>
  <si>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</si>
  <si>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</si>
  <si>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</si>
  <si>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</si>
  <si>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</si>
  <si>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</si>
  <si>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</si>
  <si>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</si>
  <si>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</si>
  <si>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</si>
  <si>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</si>
  <si>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</si>
  <si>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</si>
  <si>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</si>
  <si>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</si>
  <si>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</si>
  <si>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</si>
  <si>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</si>
  <si>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</si>
  <si>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</si>
  <si>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</si>
  <si>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</si>
  <si>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</si>
  <si>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</si>
  <si>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</si>
  <si>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</si>
  <si>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</si>
  <si>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</si>
  <si>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</si>
  <si>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</si>
  <si>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</si>
  <si>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</si>
  <si>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</si>
  <si>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</si>
  <si>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</si>
  <si>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</si>
  <si>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</si>
  <si>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</si>
  <si>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</si>
  <si>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</si>
  <si>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</si>
  <si>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</si>
  <si>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</si>
  <si>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</si>
  <si>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</si>
  <si>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</si>
  <si>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</si>
  <si>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</si>
  <si>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</si>
  <si>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</si>
  <si>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</si>
  <si>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</si>
  <si>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</si>
  <si>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</si>
  <si>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</si>
  <si>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</si>
  <si>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</si>
  <si>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</si>
  <si>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</si>
  <si>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</si>
  <si>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</si>
  <si>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</si>
  <si>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</si>
  <si>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</si>
  <si>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</si>
  <si>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</si>
  <si>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</si>
  <si>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</si>
  <si>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</si>
  <si>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</si>
  <si>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</si>
  <si>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</si>
  <si>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</si>
  <si>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</si>
  <si>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</si>
  <si>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</si>
  <si>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</si>
  <si>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</si>
  <si>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</si>
  <si>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</si>
  <si>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</si>
  <si>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</si>
  <si>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</si>
  <si>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</si>
  <si>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</si>
  <si>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</si>
  <si>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</si>
  <si>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</si>
  <si>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</si>
  <si>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</si>
  <si>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</si>
  <si>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</si>
  <si>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</si>
  <si>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</si>
  <si>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</si>
  <si>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</si>
  <si>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</si>
  <si>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</si>
  <si>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</si>
  <si>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</si>
  <si>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</si>
  <si>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</si>
  <si>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</si>
  <si>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</si>
  <si>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</si>
  <si>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</si>
  <si>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</si>
  <si>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</si>
  <si>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</si>
  <si>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</si>
  <si>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</si>
  <si>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</si>
  <si>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</si>
  <si>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</si>
  <si>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</si>
  <si>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</si>
  <si>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</si>
  <si>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</si>
  <si>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</si>
  <si>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</si>
  <si>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</si>
  <si>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</si>
  <si>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</si>
  <si>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</si>
  <si>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</si>
  <si>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</si>
  <si>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</si>
  <si>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</si>
  <si>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</si>
  <si>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</si>
  <si>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</si>
  <si>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</si>
  <si>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</si>
  <si>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</si>
  <si>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</si>
  <si>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</si>
  <si>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</si>
  <si>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</si>
  <si>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</si>
  <si>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</si>
  <si>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</si>
  <si>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</si>
  <si>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</si>
  <si>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</si>
  <si>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</si>
  <si>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</si>
  <si>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</si>
  <si>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</si>
  <si>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</si>
  <si>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</si>
  <si>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</si>
  <si>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</si>
  <si>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</si>
  <si>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</si>
  <si>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</si>
  <si>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</si>
  <si>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</si>
  <si>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</si>
  <si>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</si>
  <si>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</si>
  <si>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</si>
  <si>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</si>
  <si>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</si>
  <si>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</si>
  <si>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</si>
  <si>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</si>
  <si>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</si>
  <si>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</si>
  <si>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</si>
  <si>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</si>
  <si>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</si>
  <si>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</si>
  <si>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</si>
  <si>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</si>
  <si>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</si>
  <si>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</si>
  <si>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</si>
  <si>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</si>
  <si>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</si>
  <si>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</si>
  <si>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</si>
  <si>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</si>
  <si>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</si>
  <si>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</si>
  <si>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</si>
  <si>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</si>
  <si>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</si>
  <si>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</si>
  <si>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</si>
  <si>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</si>
  <si>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</si>
  <si>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</si>
  <si>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</si>
  <si>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</si>
  <si>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</si>
  <si>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</si>
  <si>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</si>
  <si>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</si>
  <si>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</si>
  <si>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</si>
  <si>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</si>
  <si>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</si>
  <si>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</si>
  <si>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</si>
  <si>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</si>
  <si>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</si>
  <si>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</si>
  <si>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</si>
  <si>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</si>
  <si>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</si>
  <si>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</si>
  <si>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</si>
  <si>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</si>
  <si>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</si>
  <si>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</si>
  <si>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</si>
  <si>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</si>
  <si>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</si>
  <si>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</si>
  <si>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</si>
  <si>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</si>
  <si>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</si>
  <si>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</si>
  <si>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</si>
  <si>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</si>
  <si>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</si>
  <si>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</si>
  <si>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</si>
  <si>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</si>
  <si>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</si>
  <si>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</si>
  <si>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</si>
  <si>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</si>
  <si>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</si>
  <si>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</si>
  <si>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</si>
  <si>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</si>
  <si>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</si>
  <si>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</si>
  <si>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</si>
  <si>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</si>
  <si>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</si>
  <si>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</si>
  <si>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</si>
  <si>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</si>
  <si>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</si>
  <si>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</si>
  <si>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</si>
  <si>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</si>
  <si>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</si>
  <si>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</si>
  <si>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</si>
  <si>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</si>
  <si>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</si>
  <si>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</si>
  <si>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</si>
  <si>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</si>
  <si>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</si>
  <si>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</si>
  <si>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</si>
  <si>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</si>
  <si>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</si>
  <si>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</si>
  <si>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</si>
  <si>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</si>
  <si>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</si>
  <si>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</si>
  <si>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</si>
  <si>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</si>
  <si>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</si>
  <si>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</si>
  <si>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</si>
  <si>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</si>
  <si>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</si>
  <si>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</si>
  <si>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</si>
  <si>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</si>
  <si>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</si>
  <si>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</si>
  <si>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</si>
  <si>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</si>
  <si>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</si>
  <si>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</si>
  <si>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</si>
  <si>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</si>
  <si>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</si>
  <si>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</si>
  <si>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</si>
  <si>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</si>
  <si>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</si>
  <si>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</si>
  <si>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</si>
  <si>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</si>
  <si>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</si>
  <si>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</si>
  <si>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</si>
  <si>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</si>
  <si>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</si>
  <si>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</si>
  <si>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</si>
  <si>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</si>
  <si>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</si>
  <si>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</si>
  <si>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</si>
  <si>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</si>
  <si>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</si>
  <si>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</si>
  <si>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</si>
  <si>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</si>
  <si>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</si>
  <si>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</si>
  <si>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</si>
  <si>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</si>
  <si>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</si>
  <si>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</si>
  <si>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</si>
  <si>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</si>
  <si>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</si>
  <si>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</si>
  <si>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</si>
  <si>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</si>
  <si>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</si>
  <si>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</si>
  <si>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</si>
  <si>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</si>
  <si>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</si>
  <si>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</si>
  <si>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</si>
  <si>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</si>
  <si>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</si>
  <si>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</si>
  <si>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</si>
  <si>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</si>
  <si>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</si>
  <si>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</si>
  <si>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</si>
  <si>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</si>
  <si>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</si>
  <si>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</si>
  <si>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</si>
  <si>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</si>
  <si>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</si>
  <si>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</si>
  <si>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</si>
  <si>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</si>
  <si>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</si>
  <si>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</si>
  <si>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</si>
  <si>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</si>
  <si>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</si>
  <si>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</si>
  <si>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</si>
  <si>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</si>
  <si>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</si>
  <si>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</si>
  <si>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</si>
  <si>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</si>
  <si>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</si>
  <si>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</si>
  <si>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</si>
  <si>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</si>
  <si>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</si>
  <si>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</si>
  <si>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</si>
  <si>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</si>
  <si>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</si>
  <si>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</si>
  <si>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</si>
  <si>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</si>
  <si>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</si>
  <si>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</si>
  <si>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</si>
  <si>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</si>
  <si>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</si>
  <si>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</si>
  <si>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</si>
  <si>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</si>
  <si>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</si>
  <si>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</si>
  <si>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</si>
  <si>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</si>
  <si>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</si>
  <si>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</si>
  <si>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</si>
  <si>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</si>
  <si>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</si>
  <si>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</si>
  <si>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</si>
  <si>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</si>
  <si>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</si>
  <si>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</si>
  <si>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</si>
  <si>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</si>
  <si>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</si>
  <si>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</si>
  <si>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</si>
  <si>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</si>
  <si>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</si>
  <si>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</si>
  <si>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</si>
  <si>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</si>
  <si>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</si>
  <si>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</si>
  <si>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</si>
  <si>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</si>
  <si>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</si>
  <si>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</si>
  <si>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</si>
  <si>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</si>
  <si>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</si>
  <si>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</si>
  <si>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</si>
  <si>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</si>
  <si>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</si>
  <si>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</si>
  <si>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</si>
  <si>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</si>
  <si>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</si>
  <si>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</si>
  <si>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</si>
  <si>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</si>
  <si>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</si>
  <si>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</si>
  <si>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</si>
  <si>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</si>
  <si>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</si>
  <si>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</si>
  <si>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</si>
  <si>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</si>
  <si>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</si>
  <si>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</si>
  <si>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</si>
  <si>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</si>
  <si>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</si>
  <si>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</si>
  <si>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</si>
  <si>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</si>
  <si>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</si>
  <si>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</si>
  <si>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</si>
  <si>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</si>
  <si>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</si>
  <si>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</si>
  <si>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</si>
  <si>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</si>
  <si>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</si>
  <si>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</si>
  <si>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</si>
  <si>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</si>
  <si>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</si>
  <si>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</si>
  <si>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</si>
  <si>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</si>
  <si>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</si>
  <si>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</si>
  <si>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</si>
  <si>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</si>
  <si>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</si>
  <si>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</si>
  <si>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</si>
  <si>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</si>
  <si>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</si>
  <si>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</si>
  <si>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</si>
  <si>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</si>
  <si>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</si>
  <si>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</si>
  <si>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</si>
  <si>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</si>
  <si>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</si>
  <si>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</si>
  <si>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</si>
  <si>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</si>
  <si>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</si>
  <si>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</si>
  <si>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</si>
  <si>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</si>
  <si>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</si>
  <si>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</si>
  <si>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</si>
  <si>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</si>
  <si>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</si>
  <si>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</si>
  <si>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</si>
  <si>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</si>
  <si>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</si>
  <si>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</si>
  <si>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</si>
  <si>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</si>
  <si>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</si>
  <si>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</si>
  <si>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</si>
  <si>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</si>
  <si>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</si>
  <si>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</si>
  <si>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</si>
  <si>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</si>
  <si>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</si>
  <si>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</si>
  <si>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</si>
  <si>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</si>
  <si>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</si>
  <si>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</si>
  <si>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</si>
  <si>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</si>
  <si>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</si>
  <si>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</si>
  <si>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</si>
  <si>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</si>
  <si>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</si>
  <si>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</si>
  <si>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</si>
  <si>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</si>
  <si>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</si>
  <si>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</si>
  <si>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</si>
  <si>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</si>
  <si>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</si>
  <si>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</si>
  <si>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</si>
  <si>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</si>
  <si>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</si>
  <si>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</si>
  <si>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</si>
  <si>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</si>
  <si>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</si>
  <si>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</si>
  <si>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</si>
  <si>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</si>
  <si>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</si>
  <si>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</si>
  <si>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</si>
  <si>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</si>
  <si>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</si>
  <si>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</si>
  <si>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</si>
  <si>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</si>
  <si>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</si>
  <si>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</si>
  <si>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</si>
  <si>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</si>
  <si>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</si>
  <si>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</si>
  <si>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</si>
  <si>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</si>
  <si>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</si>
  <si>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</si>
  <si>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</si>
  <si>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</si>
  <si>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</si>
  <si>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</si>
  <si>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</si>
  <si>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</si>
  <si>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</si>
  <si>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</si>
  <si>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</si>
  <si>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</si>
  <si>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</si>
  <si>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</si>
  <si>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</si>
  <si>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</si>
  <si>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</si>
  <si>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</si>
  <si>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</si>
  <si>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</si>
  <si>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</si>
  <si>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</si>
  <si>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</si>
  <si>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</si>
  <si>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</si>
  <si>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</si>
  <si>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</si>
  <si>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</si>
  <si>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</si>
  <si>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</si>
  <si>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</si>
  <si>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</si>
  <si>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</si>
  <si>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</si>
  <si>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</si>
  <si>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</si>
  <si>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</si>
  <si>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</si>
  <si>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</si>
  <si>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</si>
  <si>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</si>
  <si>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</si>
  <si>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</si>
  <si>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</si>
  <si>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</si>
  <si>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</si>
  <si>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</si>
  <si>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</si>
  <si>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</si>
  <si>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</si>
  <si>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</si>
  <si>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</si>
  <si>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</si>
  <si>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</si>
  <si>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</si>
  <si>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</si>
  <si>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</si>
  <si>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</si>
  <si>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</si>
  <si>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</si>
  <si>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</si>
  <si>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</si>
  <si>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</si>
  <si>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</si>
  <si>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</si>
  <si>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</si>
  <si>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</si>
  <si>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</si>
  <si>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</si>
  <si>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</si>
  <si>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</si>
  <si>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</si>
  <si>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</si>
  <si>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</si>
  <si>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</si>
  <si>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</si>
  <si>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</si>
  <si>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</si>
  <si>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</si>
  <si>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</si>
  <si>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</si>
  <si>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</si>
  <si>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</si>
  <si>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</si>
  <si>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</si>
  <si>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</si>
  <si>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</si>
  <si>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</si>
  <si>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</si>
  <si>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</si>
  <si>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</si>
  <si>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</si>
  <si>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</si>
  <si>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</si>
  <si>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</si>
  <si>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</si>
  <si>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</si>
  <si>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</si>
  <si>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</si>
  <si>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</si>
  <si>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</si>
  <si>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</si>
  <si>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</si>
  <si>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</si>
  <si>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</si>
  <si>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</si>
  <si>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</si>
  <si>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</si>
  <si>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</si>
  <si>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</si>
  <si>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</si>
  <si>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</si>
  <si>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</si>
  <si>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</si>
  <si>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</si>
  <si>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</si>
  <si>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</si>
  <si>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</si>
  <si>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</si>
  <si>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</si>
  <si>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</si>
  <si>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</si>
  <si>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</si>
  <si>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</si>
  <si>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</si>
  <si>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</si>
  <si>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</si>
  <si>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</si>
  <si>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</si>
  <si>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</si>
  <si>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</si>
  <si>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</si>
  <si>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</si>
  <si>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</si>
  <si>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</si>
  <si>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</si>
  <si>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</si>
  <si>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</si>
  <si>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</si>
  <si>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</si>
  <si>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</si>
  <si>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</si>
  <si>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</si>
  <si>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</si>
  <si>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</si>
  <si>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</si>
  <si>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</si>
  <si>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</si>
  <si>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</si>
  <si>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</si>
  <si>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</si>
  <si>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</si>
  <si>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</si>
  <si>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</si>
  <si>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</si>
  <si>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</si>
  <si>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</si>
  <si>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</si>
  <si>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</si>
  <si>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</si>
  <si>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</si>
  <si>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</si>
  <si>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</si>
  <si>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</si>
  <si>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</si>
  <si>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</si>
  <si>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</si>
  <si>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</si>
  <si>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</si>
  <si>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</si>
  <si>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</si>
  <si>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</si>
  <si>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</si>
  <si>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</si>
  <si>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</si>
  <si>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</si>
  <si>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</si>
  <si>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</si>
  <si>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</si>
  <si>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</si>
  <si>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</si>
  <si>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</si>
  <si>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</si>
  <si>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</si>
  <si>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</si>
  <si>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</si>
  <si>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</si>
  <si>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</si>
  <si>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</si>
  <si>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</si>
  <si>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</si>
  <si>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</si>
  <si>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</si>
  <si>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</si>
  <si>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</si>
  <si>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</si>
  <si>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</si>
  <si>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</si>
  <si>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</si>
  <si>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</si>
  <si>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</si>
  <si>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</si>
  <si>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</si>
  <si>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</si>
  <si>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</si>
  <si>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</si>
  <si>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</si>
  <si>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</si>
  <si>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</si>
  <si>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</si>
  <si>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</si>
  <si>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</si>
  <si>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</si>
  <si>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</si>
  <si>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</si>
  <si>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</si>
  <si>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</si>
  <si>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</si>
  <si>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</si>
  <si>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</si>
  <si>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</si>
  <si>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</si>
  <si>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</si>
  <si>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</si>
  <si>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</si>
  <si>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</si>
  <si>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</si>
  <si>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</si>
  <si>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</si>
  <si>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</si>
  <si>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</si>
  <si>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</si>
  <si>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</si>
  <si>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</si>
  <si>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</si>
  <si>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</si>
  <si>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</si>
  <si>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</si>
  <si>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</si>
  <si>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</si>
  <si>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</si>
  <si>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</si>
  <si>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</si>
  <si>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</si>
  <si>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</si>
  <si>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</si>
  <si>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</si>
  <si>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</si>
  <si>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</si>
  <si>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</si>
  <si>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</si>
  <si>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</si>
  <si>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</si>
  <si>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</si>
  <si>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</si>
  <si>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</si>
  <si>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</si>
  <si>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</si>
  <si>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</si>
  <si>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</si>
  <si>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</si>
  <si>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</si>
  <si>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</si>
  <si>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</si>
  <si>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</si>
  <si>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</si>
  <si>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</si>
  <si>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</si>
  <si>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</si>
  <si>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</si>
  <si>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</si>
  <si>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</si>
  <si>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</si>
  <si>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</si>
  <si>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</si>
  <si>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</si>
  <si>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</si>
  <si>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</si>
  <si>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</si>
  <si>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</si>
  <si>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</si>
  <si>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</si>
  <si>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</si>
  <si>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</si>
  <si>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</si>
  <si>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</si>
  <si>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</si>
  <si>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</si>
  <si>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</si>
  <si>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</si>
  <si>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</si>
  <si>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</si>
  <si>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</si>
  <si>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</si>
  <si>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</si>
  <si>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</si>
  <si>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</si>
  <si>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</si>
  <si>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</si>
  <si>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</si>
  <si>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</si>
  <si>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</si>
  <si>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</si>
  <si>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</si>
  <si>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</si>
  <si>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</si>
  <si>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</si>
  <si>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</si>
  <si>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</si>
  <si>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</si>
  <si>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</si>
  <si>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</si>
  <si>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</si>
  <si>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</si>
  <si>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</si>
  <si>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</si>
  <si>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</si>
  <si>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</si>
  <si>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</si>
  <si>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</si>
  <si>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</si>
  <si>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</si>
  <si>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</si>
  <si>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</si>
  <si>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</si>
  <si>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</si>
  <si>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</si>
  <si>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</si>
  <si>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</si>
  <si>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</si>
  <si>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</si>
  <si>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</si>
  <si>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</si>
  <si>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</si>
  <si>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</si>
  <si>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</si>
  <si>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</si>
  <si>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</si>
  <si>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</si>
  <si>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</si>
  <si>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</si>
  <si>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</si>
  <si>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</si>
  <si>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</si>
  <si>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</si>
  <si>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</si>
  <si>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</si>
  <si>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</si>
  <si>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</si>
  <si>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</si>
  <si>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</si>
  <si>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</si>
  <si>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</si>
  <si>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</si>
  <si>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</si>
  <si>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</si>
  <si>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</si>
  <si>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</si>
  <si>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</si>
  <si>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</si>
  <si>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</si>
  <si>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</si>
  <si>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</si>
  <si>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</si>
  <si>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</si>
  <si>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</si>
  <si>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</si>
  <si>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</si>
  <si>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</si>
  <si>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</si>
  <si>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</si>
  <si>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</si>
  <si>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</si>
  <si>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</si>
  <si>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</si>
  <si>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</si>
  <si>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</si>
  <si>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</si>
  <si>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</si>
  <si>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</si>
  <si>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</si>
  <si>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</si>
  <si>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</si>
  <si>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</si>
  <si>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</si>
  <si>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</si>
  <si>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</si>
  <si>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</si>
  <si>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</si>
  <si>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</si>
  <si>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</si>
  <si>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</si>
  <si>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</si>
  <si>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</si>
  <si>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</si>
  <si>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</si>
  <si>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</si>
  <si>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</si>
  <si>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</si>
  <si>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</si>
  <si>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</si>
  <si>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</si>
  <si>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</si>
  <si>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</si>
  <si>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</si>
  <si>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</si>
  <si>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</si>
  <si>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</si>
  <si>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</si>
  <si>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</si>
  <si>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</si>
  <si>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</si>
  <si>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</si>
  <si>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</si>
  <si>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</si>
  <si>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</si>
  <si>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</si>
  <si>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</si>
  <si>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</si>
  <si>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</si>
  <si>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</si>
  <si>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</si>
  <si>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</si>
  <si>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</si>
  <si>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</si>
  <si>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</si>
  <si>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</si>
  <si>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</si>
  <si>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</si>
  <si>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</si>
  <si>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</si>
  <si>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</si>
  <si>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</si>
  <si>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</si>
  <si>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</si>
  <si>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</si>
  <si>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</si>
  <si>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</si>
  <si>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</si>
  <si>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</si>
  <si>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</si>
  <si>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</si>
  <si>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</si>
  <si>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</si>
  <si>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</si>
  <si>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</si>
  <si>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</si>
  <si>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</si>
  <si>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</si>
  <si>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</si>
  <si>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</si>
  <si>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</si>
  <si>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</si>
  <si>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</si>
  <si>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</si>
  <si>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</si>
  <si>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</si>
  <si>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</si>
  <si>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</si>
  <si>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</si>
  <si>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</si>
  <si>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</si>
  <si>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</si>
  <si>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</si>
  <si>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</si>
  <si>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</si>
  <si>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</si>
  <si>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</si>
  <si>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</si>
  <si>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</si>
  <si>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</si>
  <si>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</si>
  <si>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</si>
  <si>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</si>
  <si>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</si>
  <si>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</si>
  <si>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</si>
  <si>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</si>
  <si>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</si>
  <si>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</si>
  <si>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</si>
  <si>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</si>
  <si>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</si>
  <si>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</si>
  <si>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</si>
  <si>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</si>
  <si>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</si>
  <si>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</si>
  <si>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</si>
  <si>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</si>
  <si>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</si>
  <si>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</si>
  <si>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</si>
  <si>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</si>
  <si>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</si>
  <si>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</si>
  <si>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</si>
  <si>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</si>
  <si>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</si>
  <si>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</si>
  <si>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</si>
  <si>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</si>
  <si>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</si>
  <si>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</si>
  <si>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</si>
  <si>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</si>
  <si>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</si>
  <si>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</si>
  <si>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</si>
  <si>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</si>
  <si>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</si>
  <si>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</si>
  <si>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</si>
  <si>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</si>
  <si>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</si>
  <si>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</si>
  <si>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</si>
  <si>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</si>
  <si>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</si>
  <si>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</si>
  <si>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</si>
  <si>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</si>
  <si>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</si>
  <si>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</si>
  <si>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</si>
  <si>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</si>
  <si>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</si>
  <si>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</si>
  <si>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</si>
  <si>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</si>
  <si>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</si>
  <si>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</si>
  <si>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</si>
  <si>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</si>
  <si>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</si>
  <si>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</si>
  <si>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</si>
  <si>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</si>
  <si>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</si>
  <si>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</si>
  <si>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</si>
  <si>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</si>
  <si>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</si>
  <si>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</si>
  <si>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</si>
  <si>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</si>
  <si>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</si>
  <si>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</si>
  <si>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</si>
  <si>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</si>
  <si>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</si>
  <si>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</si>
  <si>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</si>
  <si>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</si>
  <si>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</si>
  <si>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</si>
  <si>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</si>
  <si>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</si>
  <si>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</si>
  <si>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</si>
  <si>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</si>
  <si>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</si>
  <si>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</si>
  <si>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</si>
  <si>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</si>
  <si>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</si>
  <si>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</si>
  <si>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</si>
  <si>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</si>
  <si>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</si>
  <si>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</si>
  <si>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</si>
  <si>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</si>
  <si>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</si>
  <si>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</si>
  <si>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</si>
  <si>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</si>
  <si>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</si>
  <si>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</si>
  <si>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</si>
  <si>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</si>
  <si>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</si>
  <si>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</si>
  <si>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</si>
  <si>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</si>
  <si>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</si>
  <si>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</si>
  <si>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</si>
  <si>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</si>
  <si>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</si>
  <si>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</si>
  <si>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</si>
  <si>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</si>
  <si>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</si>
  <si>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</si>
  <si>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</si>
  <si>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</si>
  <si>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</si>
  <si>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</si>
  <si>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</si>
  <si>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</si>
  <si>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</si>
  <si>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</si>
  <si>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</si>
  <si>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</si>
  <si>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</si>
  <si>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</si>
  <si>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</si>
  <si>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</si>
  <si>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</si>
  <si>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</si>
  <si>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</si>
  <si>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</si>
  <si>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</si>
  <si>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</si>
  <si>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</si>
  <si>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</si>
  <si>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</si>
  <si>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</si>
  <si>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</si>
  <si>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</si>
  <si>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</si>
  <si>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</si>
  <si>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</si>
  <si>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</si>
  <si>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</si>
  <si>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</si>
  <si>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</si>
  <si>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</si>
  <si>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</si>
  <si>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</si>
  <si>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</si>
  <si>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</si>
  <si>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</si>
  <si>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</si>
  <si>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</si>
  <si>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</si>
  <si>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</si>
  <si>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</si>
  <si>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</si>
  <si>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</si>
  <si>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</si>
  <si>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</si>
  <si>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</si>
  <si>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</si>
  <si>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</si>
  <si>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</si>
  <si>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</si>
  <si>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</si>
  <si>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</si>
  <si>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</si>
  <si>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</si>
  <si>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</si>
  <si>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</si>
  <si>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</si>
  <si>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</si>
  <si>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</si>
  <si>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</si>
  <si>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</si>
  <si>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</si>
  <si>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</si>
  <si>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</si>
  <si>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</si>
  <si>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</si>
  <si>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</si>
  <si>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</si>
  <si>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</si>
  <si>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</si>
  <si>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</si>
  <si>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</si>
  <si>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</si>
  <si>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</si>
  <si>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</si>
  <si>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</si>
  <si>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</si>
  <si>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</si>
  <si>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</si>
  <si>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</si>
  <si>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</si>
  <si>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</si>
  <si>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</si>
  <si>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</si>
  <si>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</si>
  <si>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</si>
  <si>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</si>
  <si>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</si>
  <si>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</si>
  <si>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</si>
  <si>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</si>
  <si>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</si>
  <si>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</si>
  <si>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</si>
  <si>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</si>
  <si>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</si>
  <si>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</si>
  <si>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</si>
  <si>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</si>
  <si>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</si>
  <si>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</si>
  <si>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</si>
  <si>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</si>
  <si>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</si>
  <si>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</si>
  <si>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</si>
  <si>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</si>
  <si>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</si>
  <si>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</si>
  <si>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</si>
  <si>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</si>
  <si>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</si>
  <si>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</si>
  <si>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</si>
  <si>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</si>
  <si>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</si>
  <si>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</si>
  <si>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</si>
  <si>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</si>
  <si>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</si>
  <si>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</si>
  <si>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</si>
  <si>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</si>
  <si>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</si>
  <si>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</si>
  <si>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</si>
  <si>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</si>
  <si>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</si>
  <si>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</si>
  <si>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</si>
  <si>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</si>
  <si>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</si>
  <si>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</si>
  <si>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</si>
  <si>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</si>
  <si>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</si>
  <si>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</si>
  <si>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</si>
  <si>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</si>
  <si>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</si>
  <si>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</si>
  <si>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</si>
  <si>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</si>
  <si>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</si>
  <si>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</si>
  <si>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</si>
  <si>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</si>
  <si>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</si>
  <si>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</si>
  <si>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</si>
  <si>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</si>
  <si>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</si>
  <si>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</si>
  <si>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</si>
  <si>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</si>
  <si>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</si>
  <si>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</si>
  <si>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</si>
  <si>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</si>
  <si>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</si>
  <si>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</si>
  <si>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</si>
  <si>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</si>
  <si>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</si>
  <si>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</si>
  <si>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</si>
  <si>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</si>
  <si>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</si>
  <si>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</si>
  <si>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</si>
  <si>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</si>
  <si>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</si>
  <si>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</si>
  <si>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</si>
  <si>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</si>
  <si>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</si>
  <si>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</si>
  <si>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</si>
  <si>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</si>
  <si>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</si>
  <si>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</si>
  <si>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</si>
  <si>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</si>
  <si>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</si>
  <si>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</si>
  <si>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</si>
  <si>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</si>
  <si>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</si>
  <si>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</si>
  <si>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</si>
  <si>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</si>
  <si>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</si>
  <si>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</si>
  <si>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</si>
  <si>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</si>
  <si>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</si>
  <si>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</si>
  <si>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</si>
  <si>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</si>
  <si>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</si>
  <si>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</si>
  <si>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</si>
  <si>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</si>
  <si>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</si>
  <si>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</si>
  <si>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</si>
  <si>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</si>
  <si>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</si>
  <si>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</si>
  <si>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</si>
  <si>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</si>
  <si>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</si>
  <si>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</si>
  <si>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</si>
  <si>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</si>
  <si>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</si>
  <si>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</si>
  <si>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</si>
  <si>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</si>
  <si>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</si>
  <si>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</si>
  <si>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</si>
  <si>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</si>
  <si>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</si>
  <si>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</si>
  <si>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</si>
  <si>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</si>
  <si>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</si>
  <si>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</si>
  <si>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</si>
  <si>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</si>
  <si>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</si>
  <si>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</si>
  <si>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</si>
  <si>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</si>
  <si>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</si>
  <si>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</si>
  <si>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</si>
  <si>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</si>
  <si>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</si>
  <si>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</si>
  <si>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</si>
  <si>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</si>
  <si>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</si>
  <si>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</si>
  <si>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</si>
  <si>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</si>
  <si>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</si>
  <si>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</si>
  <si>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</si>
  <si>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</si>
  <si>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</si>
  <si>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</si>
  <si>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</si>
  <si>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</si>
  <si>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</si>
  <si>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</si>
  <si>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</si>
  <si>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</si>
  <si>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</si>
  <si>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</si>
  <si>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</si>
  <si>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</si>
  <si>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</si>
  <si>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</si>
  <si>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</si>
  <si>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</si>
  <si>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</si>
  <si>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</si>
  <si>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</si>
  <si>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</si>
  <si>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</si>
  <si>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</si>
  <si>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</si>
  <si>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</si>
  <si>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</si>
  <si>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</si>
  <si>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</si>
  <si>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</si>
  <si>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</si>
  <si>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</si>
  <si>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</si>
  <si>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</si>
  <si>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</si>
  <si>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</si>
  <si>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</si>
  <si>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</si>
  <si>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</si>
  <si>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</si>
  <si>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</si>
  <si>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</si>
  <si>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</si>
  <si>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</si>
  <si>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</si>
  <si>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</si>
  <si>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</si>
  <si>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</si>
  <si>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</si>
  <si>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</si>
  <si>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</si>
  <si>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</si>
  <si>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</si>
  <si>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</si>
  <si>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</si>
  <si>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</si>
  <si>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</si>
  <si>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</si>
  <si>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</si>
  <si>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</si>
  <si>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</si>
  <si>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</si>
  <si>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</si>
  <si>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</si>
  <si>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</si>
  <si>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</si>
  <si>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</si>
  <si>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</si>
  <si>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</si>
  <si>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</si>
  <si>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</si>
  <si>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</si>
  <si>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</si>
  <si>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</si>
  <si>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</si>
  <si>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</si>
  <si>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</si>
  <si>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</si>
  <si>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</si>
  <si>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</si>
  <si>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</si>
  <si>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</si>
  <si>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</si>
  <si>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</si>
  <si>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</si>
  <si>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</si>
  <si>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</si>
  <si>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</si>
  <si>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</si>
  <si>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</si>
  <si>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</si>
  <si>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</si>
  <si>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</si>
  <si>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</si>
  <si>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</si>
  <si>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</si>
  <si>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</si>
  <si>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</si>
  <si>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</si>
  <si>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</si>
  <si>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</si>
  <si>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</si>
  <si>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</si>
  <si>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</si>
  <si>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</si>
  <si>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</si>
  <si>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</si>
  <si>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</si>
  <si>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</si>
  <si>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</si>
  <si>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</si>
  <si>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</si>
  <si>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</si>
  <si>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</si>
  <si>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</si>
  <si>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</si>
  <si>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</si>
  <si>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</si>
  <si>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</si>
  <si>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</si>
  <si>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</si>
  <si>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</si>
  <si>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</si>
  <si>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</si>
  <si>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</si>
  <si>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</si>
  <si>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</si>
  <si>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</si>
  <si>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</si>
  <si>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</si>
  <si>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</si>
  <si>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</si>
  <si>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</si>
  <si>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</si>
  <si>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</si>
  <si>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</si>
  <si>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</si>
  <si>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</si>
  <si>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</si>
  <si>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</si>
  <si>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</si>
  <si>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</si>
  <si>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</si>
  <si>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</si>
  <si>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</si>
  <si>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</si>
  <si>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</si>
  <si>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</si>
  <si>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</si>
  <si>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</si>
  <si>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</si>
  <si>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</si>
  <si>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</si>
  <si>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</si>
  <si>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</si>
  <si>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</si>
  <si>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</si>
  <si>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</si>
  <si>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</si>
  <si>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</si>
  <si>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</si>
  <si>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</si>
  <si>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</si>
  <si>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</si>
  <si>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</si>
  <si>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</si>
  <si>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</si>
  <si>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</si>
  <si>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</si>
  <si>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</si>
  <si>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</si>
  <si>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</si>
  <si>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</si>
  <si>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</si>
  <si>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</si>
  <si>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</si>
  <si>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</si>
  <si>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</si>
  <si>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</si>
  <si>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</si>
  <si>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</si>
  <si>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</si>
  <si>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</si>
  <si>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</si>
  <si>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</si>
  <si>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</si>
  <si>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</si>
  <si>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</si>
  <si>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</si>
  <si>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</si>
  <si>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</si>
  <si>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</si>
  <si>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</si>
  <si>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</si>
  <si>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</si>
  <si>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</si>
  <si>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</si>
  <si>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</si>
  <si>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</si>
  <si>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</si>
  <si>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</si>
  <si>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</si>
  <si>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</si>
  <si>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</si>
  <si>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</si>
  <si>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</si>
  <si>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</si>
  <si>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</si>
  <si>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</si>
  <si>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</si>
  <si>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</si>
  <si>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</si>
  <si>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</si>
  <si>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</si>
  <si>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</si>
  <si>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</si>
  <si>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</si>
  <si>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</si>
  <si>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</si>
  <si>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</si>
  <si>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</si>
  <si>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</si>
  <si>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</si>
  <si>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</si>
  <si>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</si>
  <si>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</si>
  <si>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</si>
  <si>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</si>
  <si>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</si>
  <si>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</si>
  <si>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</si>
  <si>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</si>
  <si>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</si>
  <si>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</si>
  <si>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</si>
  <si>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</si>
  <si>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</si>
  <si>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</si>
  <si>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</si>
  <si>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</si>
  <si>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</si>
  <si>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</si>
  <si>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</si>
  <si>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</si>
  <si>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</si>
  <si>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</si>
  <si>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</si>
  <si>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</si>
  <si>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</si>
  <si>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</si>
  <si>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</si>
  <si>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</si>
  <si>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</si>
  <si>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</si>
  <si>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</si>
  <si>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</si>
  <si>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</si>
  <si>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</si>
  <si>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</si>
  <si>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</si>
  <si>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</si>
  <si>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</si>
  <si>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</si>
  <si>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</si>
  <si>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</si>
  <si>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</si>
  <si>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</si>
  <si>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</si>
  <si>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</si>
  <si>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</si>
  <si>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</si>
  <si>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</si>
  <si>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</si>
  <si>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</si>
  <si>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</si>
  <si>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</si>
  <si>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</si>
  <si>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</si>
  <si>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</si>
  <si>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</si>
  <si>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</si>
  <si>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</si>
  <si>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</si>
  <si>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</si>
  <si>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</si>
  <si>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</si>
  <si>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</si>
  <si>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</si>
  <si>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</si>
  <si>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</si>
  <si>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</si>
  <si>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</si>
  <si>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</si>
  <si>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</si>
  <si>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</si>
  <si>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</si>
  <si>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</si>
  <si>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</si>
  <si>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</si>
  <si>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</si>
  <si>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</si>
  <si>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</si>
  <si>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</si>
  <si>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</si>
  <si>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</si>
  <si>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</si>
  <si>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</si>
  <si>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</si>
  <si>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</si>
  <si>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</si>
  <si>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</si>
  <si>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</si>
  <si>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</si>
  <si>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</si>
  <si>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</si>
  <si>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</si>
  <si>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</si>
  <si>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</si>
  <si>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</si>
  <si>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</si>
  <si>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</si>
  <si>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</si>
  <si>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</si>
  <si>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</si>
  <si>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</si>
  <si>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</si>
  <si>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</si>
  <si>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</si>
  <si>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</si>
  <si>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</si>
  <si>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</si>
  <si>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</si>
  <si>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</si>
  <si>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</si>
  <si>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</si>
  <si>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</si>
  <si>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</si>
  <si>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</si>
  <si>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</si>
  <si>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</si>
  <si>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</si>
  <si>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</si>
  <si>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</si>
  <si>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</si>
  <si>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</si>
  <si>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</si>
  <si>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</si>
  <si>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</si>
  <si>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</si>
  <si>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</si>
  <si>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</si>
  <si>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</si>
  <si>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</si>
  <si>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</si>
  <si>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</si>
  <si>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</si>
  <si>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</si>
  <si>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</si>
  <si>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</si>
  <si>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</si>
  <si>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</si>
  <si>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</si>
  <si>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</si>
  <si>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</si>
  <si>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</si>
  <si>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</si>
  <si>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</si>
  <si>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</si>
  <si>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</si>
  <si>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</si>
  <si>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</si>
  <si>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</si>
  <si>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</si>
  <si>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</si>
  <si>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</si>
  <si>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</si>
  <si>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</si>
  <si>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</si>
  <si>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</si>
  <si>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</si>
  <si>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</si>
  <si>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</si>
  <si>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</si>
  <si>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</si>
  <si>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</si>
  <si>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</si>
  <si>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</si>
  <si>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</si>
  <si>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</si>
  <si>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</si>
  <si>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</si>
  <si>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</si>
  <si>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</si>
  <si>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</si>
  <si>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</si>
  <si>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</si>
  <si>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</si>
  <si>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</si>
  <si>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</si>
  <si>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</si>
  <si>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</si>
  <si>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</si>
  <si>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</si>
  <si>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</si>
  <si>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</si>
  <si>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</si>
  <si>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</si>
  <si>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</si>
  <si>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</si>
  <si>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</si>
  <si>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</si>
  <si>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</si>
  <si>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</si>
  <si>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</si>
  <si>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</si>
  <si>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</si>
  <si>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</si>
  <si>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</si>
  <si>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</si>
  <si>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</si>
  <si>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</si>
  <si>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</si>
  <si>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</si>
  <si>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</si>
  <si>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</si>
  <si>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</si>
  <si>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</si>
  <si>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</si>
  <si>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</si>
  <si>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</si>
  <si>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</si>
  <si>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</si>
  <si>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</si>
  <si>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</si>
  <si>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</si>
  <si>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</si>
  <si>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</si>
  <si>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</si>
  <si>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</si>
  <si>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</si>
  <si>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</si>
  <si>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</si>
  <si>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</si>
  <si>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</si>
  <si>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</si>
  <si>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</si>
  <si>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</si>
  <si>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</si>
  <si>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</si>
  <si>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</si>
  <si>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</si>
  <si>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</si>
  <si>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</si>
  <si>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</si>
  <si>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</si>
  <si>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</si>
  <si>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</si>
  <si>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</si>
  <si>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</si>
  <si>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</si>
  <si>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</si>
  <si>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</si>
  <si>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</si>
  <si>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</si>
  <si>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</si>
  <si>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</si>
  <si>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</si>
  <si>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</si>
  <si>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</si>
  <si>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</si>
  <si>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</si>
  <si>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</si>
  <si>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</si>
  <si>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</si>
  <si>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</si>
  <si>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</si>
  <si>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</si>
  <si>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</si>
  <si>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</si>
  <si>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</si>
  <si>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</si>
  <si>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</si>
  <si>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</si>
  <si>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</si>
  <si>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</si>
  <si>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</si>
  <si>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</si>
  <si>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</si>
  <si>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</si>
  <si>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</si>
  <si>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</si>
  <si>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</si>
  <si>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</si>
  <si>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</si>
  <si>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</si>
  <si>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</si>
  <si>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</si>
  <si>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</si>
  <si>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</si>
  <si>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</si>
  <si>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</si>
  <si>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</si>
  <si>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</si>
  <si>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</si>
  <si>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</si>
  <si>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</si>
  <si>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</si>
  <si>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</si>
  <si>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</si>
  <si>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</si>
  <si>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</si>
  <si>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</si>
  <si>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</si>
  <si>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</si>
  <si>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</si>
  <si>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</si>
  <si>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</si>
  <si>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</si>
  <si>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</si>
  <si>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</si>
  <si>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</si>
  <si>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</si>
  <si>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</si>
  <si>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</si>
  <si>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</si>
  <si>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</si>
  <si>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</si>
  <si>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</si>
  <si>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</si>
  <si>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</si>
  <si>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</si>
  <si>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</si>
  <si>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</si>
  <si>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</si>
  <si>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</si>
  <si>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</si>
  <si>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</si>
  <si>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</si>
  <si>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</si>
  <si>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</si>
  <si>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</si>
  <si>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</si>
  <si>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</si>
  <si>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</si>
  <si>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</si>
  <si>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</si>
  <si>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</si>
  <si>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</si>
  <si>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</si>
  <si>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</si>
  <si>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</si>
  <si>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</si>
  <si>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</si>
  <si>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</si>
  <si>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</si>
  <si>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</si>
  <si>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</si>
  <si>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</si>
  <si>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</si>
  <si>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</si>
  <si>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</si>
  <si>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</si>
  <si>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</si>
  <si>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</si>
  <si>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</si>
  <si>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</si>
  <si>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</si>
  <si>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</si>
  <si>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</si>
  <si>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</si>
  <si>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</si>
  <si>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</si>
  <si>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</si>
  <si>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</si>
  <si>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</si>
  <si>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</si>
  <si>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</si>
  <si>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</si>
  <si>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</si>
  <si>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</si>
  <si>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</si>
  <si>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</si>
  <si>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</si>
  <si>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</si>
  <si>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</si>
  <si>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</si>
  <si>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</si>
  <si>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</si>
  <si>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</si>
  <si>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</si>
  <si>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</si>
  <si>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</si>
  <si>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</si>
  <si>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</si>
  <si>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</si>
  <si>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</si>
  <si>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</si>
  <si>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</si>
  <si>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</si>
  <si>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</si>
  <si>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</si>
  <si>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</si>
  <si>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</si>
  <si>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</si>
  <si>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</si>
  <si>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</si>
  <si>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</si>
  <si>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</si>
  <si>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</si>
  <si>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</si>
  <si>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</si>
  <si>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</si>
  <si>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</si>
  <si>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</si>
  <si>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</si>
  <si>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</si>
  <si>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</si>
  <si>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</si>
  <si>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</si>
  <si>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</si>
  <si>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</si>
  <si>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</si>
  <si>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</si>
  <si>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</si>
  <si>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</si>
  <si>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</si>
  <si>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</si>
  <si>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</si>
  <si>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</si>
  <si>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</si>
  <si>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</si>
  <si>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</si>
  <si>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</si>
  <si>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</si>
  <si>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</si>
  <si>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</si>
  <si>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</si>
  <si>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</si>
  <si>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</si>
  <si>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</si>
  <si>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</si>
  <si>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</si>
  <si>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</si>
  <si>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</si>
  <si>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</si>
  <si>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</si>
  <si>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</si>
  <si>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</si>
  <si>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</si>
  <si>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</si>
  <si>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</si>
  <si>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</si>
  <si>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</si>
  <si>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</si>
  <si>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</si>
  <si>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</si>
  <si>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</si>
  <si>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</si>
  <si>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</si>
  <si>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</si>
  <si>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</si>
  <si>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</si>
  <si>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</si>
  <si>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</si>
  <si>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</si>
  <si>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</si>
  <si>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</si>
  <si>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</si>
  <si>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</si>
  <si>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</si>
  <si>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</si>
  <si>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</si>
  <si>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</si>
  <si>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</si>
  <si>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</si>
  <si>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</si>
  <si>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</si>
  <si>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</si>
  <si>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</si>
  <si>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</si>
  <si>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</si>
  <si>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</si>
  <si>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</si>
  <si>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</si>
  <si>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</si>
  <si>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</si>
  <si>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</si>
  <si>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</si>
  <si>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</si>
  <si>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</si>
  <si>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</si>
  <si>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</si>
  <si>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</si>
  <si>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</si>
  <si>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</si>
  <si>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</si>
  <si>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</si>
  <si>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</si>
  <si>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</si>
  <si>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</si>
  <si>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</si>
  <si>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</si>
  <si>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</si>
  <si>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</si>
  <si>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</si>
  <si>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</si>
  <si>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</si>
  <si>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</si>
  <si>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</si>
  <si>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</si>
  <si>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</si>
  <si>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</si>
  <si>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</si>
  <si>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</si>
  <si>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</si>
  <si>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</si>
  <si>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</si>
  <si>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</si>
  <si>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</si>
  <si>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</si>
  <si>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</si>
  <si>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</si>
  <si>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</si>
  <si>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</si>
  <si>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</si>
  <si>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</si>
  <si>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</si>
  <si>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</si>
  <si>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</si>
  <si>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</si>
  <si>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</si>
  <si>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</si>
  <si>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</si>
  <si>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</si>
  <si>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</si>
  <si>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</si>
  <si>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</si>
  <si>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</si>
  <si>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</si>
  <si>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</si>
  <si>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</si>
  <si>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</si>
  <si>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</si>
  <si>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</si>
  <si>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</si>
  <si>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</si>
  <si>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</si>
  <si>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</si>
  <si>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</si>
  <si>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</si>
  <si>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</si>
  <si>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</si>
  <si>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</si>
  <si>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</si>
  <si>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</si>
  <si>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</si>
  <si>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</si>
  <si>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</si>
  <si>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</si>
  <si>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</si>
  <si>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</si>
  <si>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</si>
  <si>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</si>
  <si>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</si>
  <si>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</si>
  <si>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</si>
  <si>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</si>
  <si>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</si>
  <si>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</si>
  <si>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</si>
  <si>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</si>
  <si>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</si>
  <si>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</si>
  <si>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</si>
  <si>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</si>
  <si>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</si>
  <si>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</si>
  <si>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</si>
  <si>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</si>
  <si>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</si>
  <si>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</si>
  <si>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</si>
  <si>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</si>
  <si>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</si>
  <si>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</si>
  <si>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</si>
  <si>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</si>
  <si>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</si>
  <si>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</si>
  <si>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</si>
  <si>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</si>
  <si>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</si>
  <si>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</si>
  <si>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</si>
  <si>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</si>
  <si>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</si>
  <si>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</si>
  <si>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</si>
  <si>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</si>
  <si>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</si>
  <si>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</si>
  <si>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</si>
  <si>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</si>
  <si>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</si>
  <si>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</si>
  <si>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</si>
  <si>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</si>
  <si>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</si>
  <si>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</si>
  <si>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</si>
  <si>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</si>
  <si>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</si>
  <si>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</si>
  <si>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</si>
  <si>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</si>
  <si>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</si>
  <si>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</si>
  <si>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</si>
  <si>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</si>
  <si>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</si>
  <si>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</si>
  <si>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</si>
  <si>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</si>
  <si>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</si>
  <si>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</si>
  <si>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</si>
  <si>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</si>
  <si>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</si>
  <si>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</si>
  <si>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</si>
  <si>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</si>
  <si>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</si>
  <si>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</si>
  <si>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</si>
  <si>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</si>
  <si>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</si>
  <si>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</si>
  <si>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</si>
  <si>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</si>
  <si>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</si>
  <si>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</si>
  <si>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</si>
  <si>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</si>
  <si>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</si>
  <si>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</si>
  <si>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</si>
  <si>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</si>
  <si>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</si>
  <si>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</si>
  <si>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</si>
  <si>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</si>
  <si>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</si>
  <si>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</si>
  <si>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</si>
  <si>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</si>
  <si>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</si>
  <si>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</si>
  <si>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</si>
  <si>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</si>
  <si>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</si>
  <si>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</si>
  <si>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</si>
  <si>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</si>
  <si>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</si>
  <si>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</si>
  <si>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</si>
  <si>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</si>
  <si>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</si>
  <si>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</si>
  <si>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</si>
  <si>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</si>
  <si>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</si>
  <si>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</si>
  <si>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</si>
  <si>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</si>
  <si>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</si>
  <si>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</si>
  <si>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</si>
  <si>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</si>
  <si>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</si>
  <si>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</si>
  <si>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</si>
  <si>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</si>
  <si>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</si>
  <si>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</si>
  <si>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</si>
  <si>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</si>
  <si>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</si>
  <si>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</si>
  <si>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</si>
  <si>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</si>
  <si>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</si>
  <si>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</si>
  <si>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</si>
  <si>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</si>
  <si>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</si>
  <si>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</si>
  <si>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</si>
  <si>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</si>
  <si>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</si>
  <si>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</si>
  <si>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</si>
  <si>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</si>
  <si>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</si>
  <si>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</si>
  <si>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</si>
  <si>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</si>
  <si>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</si>
  <si>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</si>
  <si>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</si>
  <si>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</si>
  <si>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</si>
  <si>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</si>
  <si>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</si>
  <si>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</si>
  <si>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</si>
  <si>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</si>
  <si>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</si>
  <si>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</si>
  <si>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</si>
  <si>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</si>
  <si>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</si>
  <si>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</si>
  <si>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</si>
  <si>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</si>
  <si>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</si>
  <si>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</si>
  <si>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</si>
  <si>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</si>
  <si>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</si>
  <si>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</si>
  <si>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</si>
  <si>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</si>
  <si>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</si>
  <si>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</si>
  <si>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</si>
  <si>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</si>
  <si>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</si>
  <si>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</si>
  <si>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</si>
  <si>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</si>
  <si>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</si>
  <si>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</si>
  <si>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</si>
  <si>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</si>
  <si>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</si>
  <si>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</si>
  <si>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</si>
  <si>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</si>
  <si>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</si>
  <si>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</si>
  <si>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</si>
  <si>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</si>
  <si>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</si>
  <si>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</si>
  <si>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</si>
  <si>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</si>
  <si>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</si>
  <si>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</si>
  <si>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</si>
  <si>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</si>
  <si>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</si>
  <si>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</si>
  <si>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</si>
  <si>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</si>
  <si>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</si>
  <si>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</si>
  <si>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</si>
  <si>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</si>
  <si>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</si>
  <si>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</si>
  <si>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</si>
  <si>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</si>
  <si>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</si>
  <si>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</si>
  <si>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</si>
  <si>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</si>
  <si>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</si>
  <si>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</si>
  <si>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</si>
  <si>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</si>
  <si>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</si>
  <si>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</si>
  <si>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</si>
  <si>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</si>
  <si>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</si>
  <si>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</si>
  <si>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</si>
  <si>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</si>
  <si>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</si>
  <si>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</si>
  <si>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</si>
  <si>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</si>
  <si>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</si>
  <si>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</si>
  <si>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</si>
  <si>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</si>
  <si>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</si>
  <si>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</si>
  <si>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</si>
  <si>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</si>
  <si>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</si>
  <si>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</si>
  <si>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</si>
  <si>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</si>
  <si>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</si>
  <si>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</si>
  <si>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</si>
  <si>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</si>
  <si>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</si>
  <si>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</si>
  <si>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</si>
  <si>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</si>
  <si>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</si>
  <si>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</si>
  <si>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</si>
  <si>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</si>
  <si>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</si>
  <si>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</si>
  <si>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</si>
  <si>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</si>
  <si>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</si>
  <si>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</si>
  <si>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</si>
  <si>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</si>
  <si>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</si>
  <si>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</si>
  <si>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</si>
  <si>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</si>
  <si>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</si>
  <si>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</si>
  <si>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</si>
  <si>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</si>
  <si>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</si>
  <si>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</si>
  <si>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</si>
  <si>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</si>
  <si>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</si>
  <si>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</si>
  <si>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</si>
  <si>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</si>
  <si>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</si>
  <si>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</si>
  <si>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</si>
  <si>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</si>
  <si>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</si>
  <si>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</si>
  <si>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</si>
  <si>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</si>
  <si>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</si>
  <si>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</si>
  <si>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</si>
  <si>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</si>
  <si>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</si>
  <si>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</si>
  <si>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</si>
  <si>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</si>
  <si>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</si>
  <si>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</si>
  <si>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</si>
  <si>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</si>
  <si>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</si>
  <si>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</si>
  <si>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</si>
  <si>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</si>
  <si>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</si>
  <si>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</si>
  <si>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</si>
  <si>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</si>
  <si>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</si>
  <si>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</si>
  <si>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</si>
  <si>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</si>
  <si>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</si>
  <si>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</si>
  <si>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</si>
  <si>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</si>
  <si>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</si>
  <si>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</si>
  <si>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</si>
  <si>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</si>
  <si>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</si>
  <si>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</si>
  <si>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</si>
  <si>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</si>
  <si>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</si>
  <si>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</si>
  <si>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</si>
  <si>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</si>
  <si>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</si>
  <si>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</si>
  <si>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</si>
  <si>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</si>
  <si>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</si>
  <si>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</si>
  <si>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</si>
  <si>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</si>
  <si>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</si>
  <si>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</si>
  <si>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</si>
  <si>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</si>
  <si>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</si>
  <si>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</si>
  <si>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</si>
  <si>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</si>
  <si>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</si>
  <si>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</si>
  <si>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</si>
  <si>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</si>
  <si>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</si>
  <si>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</si>
  <si>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</si>
  <si>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</si>
  <si>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</si>
  <si>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</si>
  <si>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</si>
  <si>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</si>
  <si>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</si>
  <si>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</si>
  <si>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</si>
  <si>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</si>
  <si>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</si>
  <si>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</si>
  <si>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</si>
  <si>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</si>
  <si>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</si>
  <si>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</si>
  <si>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</si>
  <si>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</si>
  <si>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</si>
  <si>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</si>
  <si>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</si>
  <si>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</si>
  <si>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</si>
  <si>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</si>
  <si>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</si>
  <si>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</si>
  <si>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</si>
  <si>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</si>
  <si>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</si>
  <si>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</si>
  <si>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</si>
  <si>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</si>
  <si>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</si>
  <si>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</si>
  <si>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</si>
  <si>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</si>
  <si>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</si>
  <si>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</si>
  <si>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</si>
  <si>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</si>
  <si>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</si>
  <si>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</si>
  <si>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</si>
  <si>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</si>
  <si>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</si>
  <si>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</si>
  <si>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</si>
  <si>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</si>
  <si>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</si>
  <si>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</si>
  <si>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</si>
  <si>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</si>
  <si>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</si>
  <si>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</si>
  <si>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</si>
  <si>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</si>
  <si>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</si>
  <si>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</si>
  <si>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</si>
  <si>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</si>
  <si>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</si>
  <si>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</si>
  <si>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</si>
  <si>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</si>
  <si>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</si>
  <si>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</si>
  <si>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</si>
  <si>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</si>
  <si>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</si>
  <si>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</si>
  <si>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</si>
  <si>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</si>
  <si>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</si>
  <si>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</si>
  <si>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</si>
  <si>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</si>
  <si>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</si>
  <si>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</si>
  <si>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</si>
  <si>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</si>
  <si>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</si>
  <si>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</si>
  <si>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</si>
  <si>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</si>
  <si>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</si>
  <si>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</si>
  <si>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</si>
  <si>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</si>
  <si>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</si>
  <si>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</si>
  <si>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</si>
  <si>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</si>
  <si>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</si>
  <si>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</si>
  <si>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</si>
  <si>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</si>
  <si>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</si>
  <si>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</si>
  <si>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</si>
  <si>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</si>
  <si>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</si>
  <si>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</si>
  <si>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</si>
  <si>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</si>
  <si>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</si>
  <si>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</si>
  <si>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</si>
  <si>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</si>
  <si>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</si>
  <si>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</si>
  <si>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</si>
  <si>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</si>
  <si>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</si>
  <si>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</si>
  <si>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</si>
  <si>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</si>
  <si>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</si>
  <si>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</si>
  <si>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</si>
  <si>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</si>
  <si>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</si>
  <si>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</si>
  <si>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</si>
  <si>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</si>
  <si>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</si>
  <si>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</si>
  <si>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</si>
  <si>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</si>
  <si>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</si>
  <si>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</si>
  <si>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</si>
  <si>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</si>
  <si>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</si>
  <si>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</si>
  <si>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</si>
  <si>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</si>
  <si>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</si>
  <si>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</si>
  <si>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</si>
  <si>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</si>
  <si>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</si>
  <si>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</si>
  <si>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</si>
  <si>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</si>
  <si>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</si>
  <si>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</si>
  <si>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</si>
  <si>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</si>
  <si>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</si>
  <si>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</si>
  <si>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</si>
  <si>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</si>
  <si>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</si>
  <si>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</si>
  <si>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</si>
  <si>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</si>
  <si>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</si>
  <si>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</si>
  <si>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</si>
  <si>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</si>
  <si>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</si>
  <si>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</si>
  <si>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</si>
  <si>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</si>
  <si>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</si>
  <si>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</si>
  <si>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</si>
  <si>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</si>
  <si>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</si>
  <si>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</si>
  <si>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</si>
  <si>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</si>
  <si>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</si>
  <si>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</si>
  <si>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</si>
  <si>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</si>
  <si>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</si>
  <si>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</si>
  <si>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</si>
  <si>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</si>
  <si>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</si>
  <si>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</si>
  <si>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</si>
  <si>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</si>
  <si>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</si>
  <si>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</si>
  <si>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</si>
  <si>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</si>
  <si>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</si>
  <si>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</si>
  <si>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</si>
  <si>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</si>
  <si>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</si>
  <si>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</si>
  <si>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</si>
  <si>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</si>
  <si>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</si>
  <si>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</si>
  <si>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</si>
  <si>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</si>
  <si>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</si>
  <si>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</si>
  <si>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</si>
  <si>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</si>
  <si>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</si>
  <si>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</si>
  <si>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</si>
  <si>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</si>
  <si>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</si>
  <si>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</si>
  <si>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</si>
  <si>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</si>
  <si>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</si>
  <si>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</si>
  <si>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</si>
  <si>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</si>
  <si>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</si>
  <si>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</si>
  <si>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</si>
  <si>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</si>
  <si>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</si>
  <si>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</si>
  <si>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</si>
  <si>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</si>
  <si>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</si>
  <si>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</si>
  <si>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</si>
  <si>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</si>
  <si>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</si>
  <si>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</si>
  <si>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</si>
  <si>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</si>
  <si>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</si>
  <si>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</si>
  <si>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</si>
  <si>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</si>
  <si>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</si>
  <si>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</si>
  <si>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</si>
  <si>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</si>
  <si>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</si>
  <si>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</si>
  <si>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</si>
  <si>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</si>
  <si>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</si>
  <si>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</si>
  <si>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</si>
  <si>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</si>
  <si>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</si>
  <si>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</si>
  <si>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</si>
  <si>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</si>
  <si>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</si>
  <si>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</si>
  <si>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</si>
  <si>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</si>
  <si>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</si>
  <si>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</si>
  <si>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</si>
  <si>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</si>
  <si>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</si>
  <si>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</si>
  <si>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</si>
  <si>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</si>
  <si>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</si>
  <si>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</si>
  <si>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</si>
  <si>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</si>
  <si>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</si>
  <si>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</si>
  <si>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</si>
  <si>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</si>
  <si>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</si>
  <si>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</si>
  <si>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</si>
  <si>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</si>
  <si>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</si>
  <si>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</si>
  <si>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</si>
  <si>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</si>
  <si>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</si>
  <si>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</si>
  <si>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</si>
  <si>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</si>
  <si>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</si>
  <si>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</si>
  <si>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</si>
  <si>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</si>
  <si>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</si>
  <si>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</si>
  <si>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</si>
  <si>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</si>
  <si>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</si>
  <si>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</si>
  <si>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</si>
  <si>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</si>
  <si>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</si>
  <si>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</si>
  <si>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</si>
  <si>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</si>
  <si>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</si>
  <si>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</si>
  <si>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</si>
  <si>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</si>
  <si>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</si>
  <si>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</si>
  <si>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</si>
  <si>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</si>
  <si>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</si>
  <si>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</si>
  <si>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</si>
  <si>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</si>
  <si>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</si>
  <si>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</si>
  <si>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</si>
  <si>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</si>
  <si>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</si>
  <si>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</si>
  <si>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</si>
  <si>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</si>
  <si>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</si>
  <si>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</si>
  <si>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</si>
  <si>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</si>
  <si>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</si>
  <si>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</si>
  <si>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</si>
  <si>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</si>
  <si>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</si>
  <si>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</si>
  <si>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</si>
  <si>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</si>
  <si>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</si>
  <si>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</si>
  <si>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</si>
  <si>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</si>
  <si>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</si>
  <si>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</si>
  <si>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</si>
  <si>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</si>
  <si>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</si>
  <si>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</si>
  <si>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</si>
  <si>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</si>
  <si>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</si>
  <si>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</si>
  <si>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</si>
  <si>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</si>
  <si>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</si>
  <si>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</si>
  <si>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</si>
  <si>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</si>
  <si>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</si>
  <si>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</si>
  <si>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</si>
  <si>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</si>
  <si>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</si>
  <si>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</si>
  <si>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</si>
  <si>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</si>
  <si>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</si>
  <si>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</si>
  <si>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</si>
  <si>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</si>
  <si>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</si>
  <si>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</si>
  <si>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</si>
  <si>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</si>
  <si>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</si>
  <si>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</si>
  <si>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</si>
  <si>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</si>
  <si>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</si>
  <si>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</si>
  <si>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</si>
  <si>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</si>
  <si>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</si>
  <si>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</si>
  <si>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</si>
  <si>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</si>
  <si>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</si>
  <si>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</si>
  <si>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</si>
  <si>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</si>
  <si>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</si>
  <si>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</si>
  <si>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</si>
  <si>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</si>
  <si>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</si>
  <si>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</si>
  <si>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</si>
  <si>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</si>
  <si>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</si>
  <si>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</si>
  <si>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</si>
  <si>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</si>
  <si>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</si>
  <si>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</si>
  <si>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</si>
  <si>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</si>
  <si>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</si>
  <si>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</si>
  <si>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</si>
  <si>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</si>
  <si>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</si>
  <si>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</si>
  <si>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</si>
  <si>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</si>
  <si>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</si>
  <si>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</si>
  <si>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</si>
  <si>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</si>
  <si>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</si>
  <si>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</si>
  <si>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</si>
  <si>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</si>
  <si>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</si>
  <si>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</si>
  <si>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</si>
  <si>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</si>
  <si>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</si>
  <si>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</si>
  <si>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</si>
  <si>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</si>
  <si>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</si>
  <si>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</si>
  <si>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</si>
  <si>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</si>
  <si>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</si>
  <si>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</si>
  <si>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</si>
  <si>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</si>
  <si>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</si>
  <si>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</si>
  <si>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</si>
  <si>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</si>
  <si>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</si>
  <si>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</si>
  <si>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</si>
  <si>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</si>
  <si>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</si>
  <si>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</si>
  <si>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</si>
  <si>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</si>
  <si>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</si>
  <si>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</si>
  <si>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</si>
  <si>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</si>
  <si>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</si>
  <si>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</si>
  <si>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</si>
  <si>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</si>
  <si>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</si>
  <si>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</si>
  <si>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</si>
  <si>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</si>
  <si>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</si>
  <si>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</si>
  <si>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</si>
  <si>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</si>
  <si>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</si>
  <si>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</si>
  <si>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</si>
  <si>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</si>
  <si>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</si>
  <si>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</si>
  <si>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</si>
  <si>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</si>
  <si>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</si>
  <si>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</si>
  <si>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</si>
  <si>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</si>
  <si>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</si>
  <si>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</si>
  <si>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</si>
  <si>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</si>
  <si>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</si>
  <si>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</si>
  <si>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</si>
  <si>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</si>
  <si>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</si>
  <si>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</si>
  <si>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</si>
  <si>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</si>
  <si>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</si>
  <si>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</si>
  <si>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</si>
  <si>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</si>
  <si>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</si>
  <si>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</si>
  <si>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</si>
  <si>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</si>
  <si>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</si>
  <si>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</si>
  <si>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</si>
  <si>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</si>
  <si>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</si>
  <si>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</si>
  <si>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</si>
  <si>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</si>
  <si>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</si>
  <si>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</si>
  <si>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</si>
  <si>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</si>
  <si>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</si>
  <si>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</si>
  <si>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</si>
  <si>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</si>
  <si>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</si>
  <si>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</si>
  <si>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</si>
  <si>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</si>
  <si>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</si>
  <si>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</si>
  <si>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</si>
  <si>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</si>
  <si>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</si>
  <si>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</si>
  <si>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</si>
  <si>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</si>
  <si>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</si>
  <si>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</si>
  <si>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</si>
  <si>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</si>
  <si>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</si>
  <si>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</si>
  <si>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</si>
  <si>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</si>
  <si>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</si>
  <si>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</si>
  <si>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</si>
  <si>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</si>
  <si>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</si>
  <si>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</si>
  <si>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</si>
  <si>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</si>
  <si>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</si>
  <si>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</si>
  <si>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</si>
  <si>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</si>
  <si>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</si>
  <si>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</si>
  <si>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</si>
  <si>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</si>
  <si>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</si>
  <si>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</si>
  <si>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</si>
  <si>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</si>
  <si>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</si>
  <si>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</si>
  <si>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</si>
  <si>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</si>
  <si>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</si>
  <si>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</si>
  <si>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</si>
  <si>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</si>
  <si>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</si>
  <si>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</si>
  <si>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</si>
  <si>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</si>
  <si>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</si>
  <si>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</si>
  <si>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</si>
  <si>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</si>
  <si>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</si>
  <si>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</si>
  <si>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</si>
  <si>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</si>
  <si>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</si>
  <si>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</si>
  <si>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</si>
  <si>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</si>
  <si>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</si>
  <si>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</si>
  <si>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</si>
  <si>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</si>
  <si>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</si>
  <si>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</si>
  <si>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</si>
  <si>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</si>
  <si>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</si>
  <si>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</si>
  <si>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</si>
  <si>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</si>
  <si>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</si>
  <si>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</si>
  <si>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</si>
  <si>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</si>
  <si>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</si>
  <si>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</si>
  <si>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</si>
  <si>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</si>
  <si>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</si>
  <si>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</si>
  <si>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</si>
  <si>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</si>
  <si>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</si>
  <si>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</si>
  <si>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</si>
  <si>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</si>
  <si>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</si>
  <si>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</si>
  <si>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</si>
  <si>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</si>
  <si>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</si>
  <si>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</si>
  <si>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</si>
  <si>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</si>
  <si>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</si>
  <si>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</si>
  <si>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</si>
  <si>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</si>
  <si>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</si>
  <si>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</si>
  <si>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</si>
  <si>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</si>
  <si>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</si>
  <si>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</si>
  <si>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</si>
  <si>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</si>
  <si>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</si>
  <si>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</si>
  <si>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</si>
  <si>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</si>
  <si>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</si>
  <si>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</si>
  <si>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</si>
  <si>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</si>
  <si>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</si>
  <si>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</si>
  <si>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</si>
  <si>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</si>
  <si>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</si>
  <si>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</si>
  <si>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</si>
  <si>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</si>
  <si>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</si>
  <si>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</si>
  <si>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</si>
  <si>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</si>
  <si>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</si>
  <si>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</si>
  <si>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</si>
  <si>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</si>
  <si>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</si>
  <si>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</si>
  <si>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</si>
  <si>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</si>
  <si>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</si>
  <si>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</si>
  <si>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</si>
  <si>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</si>
  <si>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</si>
  <si>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</si>
  <si>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</si>
  <si>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</si>
  <si>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</si>
  <si>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</si>
  <si>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</si>
  <si>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</si>
  <si>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</si>
  <si>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</si>
  <si>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</si>
  <si>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</si>
  <si>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</si>
  <si>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</si>
  <si>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</si>
  <si>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</si>
  <si>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</si>
  <si>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</si>
  <si>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</si>
  <si>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</si>
  <si>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</si>
  <si>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</si>
  <si>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</si>
  <si>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</si>
  <si>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</si>
  <si>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</si>
  <si>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</si>
  <si>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</si>
  <si>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</si>
  <si>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</si>
  <si>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</si>
  <si>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</si>
  <si>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</si>
  <si>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</si>
  <si>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</si>
  <si>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</si>
  <si>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</si>
  <si>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</si>
  <si>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</si>
  <si>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</si>
  <si>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</si>
  <si>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</si>
  <si>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</si>
  <si>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</si>
  <si>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</si>
  <si>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</si>
  <si>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</si>
  <si>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</si>
  <si>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</si>
  <si>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</si>
  <si>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</si>
  <si>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</si>
  <si>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</si>
  <si>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</si>
  <si>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</si>
  <si>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</si>
  <si>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</si>
  <si>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</si>
  <si>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</si>
  <si>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</si>
  <si>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</si>
  <si>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</si>
  <si>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</si>
  <si>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</si>
  <si>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</si>
  <si>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</si>
  <si>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</si>
  <si>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</si>
  <si>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</si>
  <si>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</si>
  <si>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</si>
  <si>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</si>
  <si>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</si>
  <si>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</si>
  <si>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</si>
  <si>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</si>
  <si>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</si>
  <si>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</si>
  <si>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</si>
  <si>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</si>
  <si>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</si>
  <si>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</si>
  <si>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</si>
  <si>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</si>
  <si>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</si>
  <si>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</si>
  <si>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</si>
  <si>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</si>
  <si>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</si>
  <si>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</si>
  <si>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</si>
  <si>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</si>
  <si>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</si>
  <si>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</si>
  <si>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</si>
  <si>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</si>
  <si>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</si>
  <si>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</si>
  <si>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</si>
  <si>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</si>
  <si>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</si>
  <si>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</si>
  <si>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</si>
  <si>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</si>
  <si>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</si>
  <si>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</si>
  <si>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</si>
  <si>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</si>
  <si>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</si>
  <si>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</si>
  <si>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</si>
  <si>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</si>
  <si>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</si>
  <si>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</si>
  <si>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</si>
  <si>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</si>
  <si>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</si>
  <si>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</si>
  <si>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</si>
  <si>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</si>
  <si>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</si>
  <si>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</si>
  <si>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</si>
  <si>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</si>
  <si>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</si>
  <si>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</si>
  <si>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</si>
  <si>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</si>
  <si>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</si>
  <si>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</si>
  <si>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</si>
  <si>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</si>
  <si>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</si>
  <si>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</si>
  <si>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</si>
  <si>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</si>
  <si>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</si>
  <si>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</si>
  <si>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</si>
  <si>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</si>
  <si>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</si>
  <si>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</si>
  <si>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</si>
  <si>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</si>
  <si>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</si>
  <si>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</si>
  <si>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</si>
  <si>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</si>
  <si>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</si>
  <si>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</si>
  <si>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</si>
  <si>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</si>
  <si>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</si>
  <si>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</si>
  <si>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</si>
  <si>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</si>
  <si>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</si>
  <si>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</si>
  <si>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</si>
  <si>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</si>
  <si>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</si>
  <si>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</si>
  <si>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</si>
  <si>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</si>
  <si>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</si>
  <si>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</si>
  <si>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</si>
  <si>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</si>
  <si>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</si>
  <si>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</si>
  <si>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</si>
  <si>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</si>
  <si>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</si>
  <si>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</si>
  <si>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</si>
  <si>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</si>
  <si>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</si>
  <si>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</si>
  <si>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</si>
  <si>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</si>
  <si>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</si>
  <si>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</si>
  <si>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</si>
  <si>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</si>
  <si>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</si>
  <si>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</si>
  <si>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</si>
  <si>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</si>
  <si>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</si>
  <si>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</si>
  <si>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</si>
  <si>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</si>
  <si>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</si>
  <si>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</si>
  <si>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</si>
  <si>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</si>
  <si>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</si>
  <si>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</si>
  <si>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</si>
  <si>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</si>
  <si>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</si>
  <si>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</si>
  <si>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</si>
  <si>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</si>
  <si>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</si>
  <si>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</si>
  <si>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</si>
  <si>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</si>
  <si>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</si>
  <si>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</si>
  <si>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</si>
  <si>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</si>
  <si>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</si>
  <si>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</si>
  <si>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</si>
  <si>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</si>
  <si>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</si>
  <si>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</si>
  <si>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</si>
  <si>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</si>
  <si>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</si>
  <si>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</si>
  <si>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</si>
  <si>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</si>
  <si>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</si>
  <si>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</si>
  <si>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</si>
  <si>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</si>
  <si>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</si>
  <si>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</si>
  <si>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</si>
  <si>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</si>
  <si>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</si>
  <si>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</si>
  <si>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</si>
  <si>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</si>
  <si>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</si>
  <si>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</si>
  <si>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</si>
  <si>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</si>
  <si>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</si>
  <si>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</si>
  <si>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</si>
  <si>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</si>
  <si>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</si>
  <si>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</si>
  <si>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</si>
  <si>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</si>
  <si>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</si>
  <si>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</si>
  <si>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</si>
  <si>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</si>
  <si>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</si>
  <si>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</si>
  <si>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</si>
  <si>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</si>
  <si>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</si>
  <si>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</si>
  <si>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</si>
  <si>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</si>
  <si>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</si>
  <si>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</si>
  <si>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</si>
  <si>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</si>
  <si>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</si>
  <si>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</si>
  <si>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</si>
  <si>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</si>
  <si>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</si>
  <si>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</si>
  <si>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</si>
  <si>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</si>
  <si>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</si>
  <si>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</si>
  <si>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</si>
  <si>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</si>
  <si>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</si>
  <si>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</si>
  <si>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</si>
  <si>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</si>
  <si>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</si>
  <si>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</si>
  <si>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</si>
  <si>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</si>
  <si>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</si>
  <si>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</si>
  <si>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</si>
  <si>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</si>
  <si>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</si>
  <si>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</si>
  <si>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</si>
  <si>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</si>
  <si>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</si>
  <si>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</si>
  <si>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</si>
  <si>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</si>
  <si>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</si>
  <si>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</si>
  <si>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</si>
  <si>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</si>
  <si>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</si>
  <si>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</si>
  <si>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</si>
  <si>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</si>
  <si>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</si>
  <si>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</si>
  <si>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</si>
  <si>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</si>
  <si>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</si>
  <si>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</si>
  <si>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</si>
  <si>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</si>
  <si>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</si>
  <si>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</si>
  <si>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</si>
  <si>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</si>
  <si>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</si>
  <si>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</si>
  <si>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</si>
  <si>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</si>
  <si>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</si>
  <si>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</si>
  <si>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</si>
  <si>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</si>
  <si>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</si>
  <si>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</si>
  <si>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</si>
  <si>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</si>
  <si>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</si>
  <si>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</si>
  <si>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</si>
  <si>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</si>
  <si>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</si>
  <si>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</si>
  <si>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</si>
  <si>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</si>
  <si>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</si>
  <si>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</si>
  <si>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</si>
  <si>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</si>
  <si>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</si>
  <si>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</si>
  <si>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</si>
  <si>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</si>
  <si>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</si>
  <si>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</si>
  <si>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</si>
  <si>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</si>
  <si>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</si>
  <si>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</si>
  <si>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</si>
  <si>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</si>
  <si>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</si>
  <si>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</si>
  <si>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</si>
  <si>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</si>
  <si>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</si>
  <si>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</si>
  <si>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</si>
  <si>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</si>
  <si>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</si>
  <si>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</si>
  <si>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</si>
  <si>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</si>
  <si>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</si>
  <si>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</si>
  <si>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</si>
  <si>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</si>
  <si>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</si>
  <si>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</si>
  <si>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</si>
  <si>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</si>
  <si>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</si>
  <si>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</si>
  <si>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</si>
  <si>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</si>
  <si>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</si>
  <si>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</si>
  <si>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</si>
  <si>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</si>
  <si>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</si>
  <si>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</si>
  <si>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</si>
  <si>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</si>
  <si>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</si>
  <si>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</si>
  <si>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</si>
  <si>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</si>
  <si>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</si>
  <si>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</si>
  <si>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</si>
  <si>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</si>
  <si>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</si>
  <si>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</si>
  <si>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</si>
  <si>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</si>
  <si>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</si>
  <si>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</si>
  <si>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</si>
  <si>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</si>
  <si>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</si>
  <si>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</si>
  <si>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</si>
  <si>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</si>
  <si>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</si>
  <si>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</si>
  <si>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</si>
  <si>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</si>
  <si>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</si>
  <si>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</si>
  <si>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</si>
  <si>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</si>
  <si>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</si>
  <si>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</si>
  <si>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</si>
  <si>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</si>
  <si>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</si>
  <si>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</si>
  <si>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</si>
  <si>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</si>
  <si>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</si>
  <si>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</si>
  <si>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</si>
  <si>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</si>
  <si>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</si>
  <si>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</si>
  <si>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</si>
  <si>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</si>
  <si>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</si>
  <si>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</si>
  <si>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</si>
  <si>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</si>
  <si>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</si>
  <si>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</si>
  <si>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</si>
  <si>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</si>
  <si>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</si>
  <si>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</si>
  <si>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</si>
  <si>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</si>
  <si>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</si>
  <si>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</si>
  <si>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</si>
  <si>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</si>
  <si>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</si>
  <si>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</si>
  <si>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</si>
  <si>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</si>
  <si>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</si>
  <si>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</si>
  <si>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</si>
  <si>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</si>
  <si>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</si>
  <si>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</si>
  <si>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</si>
  <si>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</si>
  <si>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</si>
  <si>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</si>
  <si>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</si>
  <si>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</si>
  <si>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</si>
  <si>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</si>
  <si>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</si>
  <si>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</si>
  <si>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</si>
  <si>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</si>
  <si>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</si>
  <si>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</si>
  <si>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</si>
  <si>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</si>
  <si>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</si>
  <si>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</si>
  <si>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</si>
  <si>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</si>
  <si>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</si>
  <si>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</si>
  <si>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</si>
  <si>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</si>
  <si>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</si>
  <si>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</si>
  <si>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</si>
  <si>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</si>
  <si>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</si>
  <si>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</si>
  <si>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</si>
  <si>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</si>
  <si>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</si>
  <si>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</si>
  <si>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</si>
  <si>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</si>
  <si>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</si>
  <si>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</si>
  <si>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</si>
  <si>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</si>
  <si>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</si>
  <si>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</si>
  <si>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</si>
  <si>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</si>
  <si>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</si>
  <si>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</si>
  <si>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</si>
  <si>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</si>
  <si>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</si>
  <si>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</si>
  <si>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</si>
  <si>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</si>
  <si>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</si>
  <si>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</si>
  <si>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</si>
  <si>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</si>
  <si>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</si>
  <si>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</si>
  <si>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</si>
  <si>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</si>
  <si>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</si>
  <si>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</si>
  <si>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</si>
  <si>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</si>
  <si>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</si>
  <si>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</si>
  <si>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</si>
  <si>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</si>
  <si>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</si>
  <si>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</si>
  <si>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</si>
  <si>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</si>
  <si>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</si>
  <si>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</si>
  <si>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</si>
  <si>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</si>
  <si>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</si>
  <si>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</si>
  <si>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</si>
  <si>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</si>
  <si>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</si>
  <si>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</si>
  <si>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</si>
  <si>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</si>
  <si>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</si>
  <si>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</si>
  <si>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</si>
  <si>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</si>
  <si>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</si>
  <si>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</si>
  <si>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</si>
  <si>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</si>
  <si>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</si>
  <si>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</si>
  <si>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</si>
  <si>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</si>
  <si>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</si>
  <si>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</si>
  <si>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</si>
  <si>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</si>
  <si>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</si>
  <si>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</si>
  <si>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</si>
  <si>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</si>
  <si>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</si>
  <si>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</si>
  <si>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</si>
  <si>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</si>
  <si>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</si>
  <si>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</si>
  <si>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</si>
  <si>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</si>
  <si>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</si>
  <si>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</si>
  <si>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</si>
  <si>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</si>
  <si>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</si>
  <si>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</si>
  <si>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</si>
  <si>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</si>
  <si>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</si>
  <si>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</si>
  <si>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</si>
  <si>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</si>
  <si>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</si>
  <si>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</si>
  <si>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</si>
  <si>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</si>
  <si>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</si>
  <si>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</si>
  <si>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</si>
  <si>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</si>
  <si>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</si>
  <si>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</si>
  <si>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</si>
  <si>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</si>
  <si>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</si>
  <si>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</si>
  <si>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</si>
  <si>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</si>
  <si>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</si>
  <si>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</si>
  <si>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</si>
  <si>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</si>
  <si>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</si>
  <si>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</si>
  <si>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</si>
  <si>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</si>
  <si>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</si>
  <si>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</si>
  <si>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</si>
  <si>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</si>
  <si>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</si>
  <si>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</si>
  <si>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</si>
  <si>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</si>
  <si>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</si>
  <si>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</si>
  <si>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</si>
  <si>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</si>
  <si>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</si>
  <si>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</si>
  <si>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</si>
  <si>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</si>
  <si>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</si>
  <si>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</si>
  <si>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</si>
  <si>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</si>
  <si>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</si>
  <si>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</si>
  <si>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</si>
  <si>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</si>
  <si>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</si>
  <si>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</si>
  <si>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</si>
  <si>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</si>
  <si>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</si>
  <si>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</si>
  <si>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</si>
  <si>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</si>
  <si>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</si>
  <si>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</si>
  <si>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</si>
  <si>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</si>
  <si>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</si>
  <si>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</si>
  <si>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</si>
  <si>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</si>
  <si>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</si>
  <si>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</si>
  <si>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</si>
  <si>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</si>
  <si>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</si>
  <si>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</si>
  <si>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</si>
  <si>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</si>
  <si>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</si>
  <si>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</si>
  <si>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</si>
  <si>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</si>
  <si>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</si>
  <si>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</si>
  <si>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</si>
  <si>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</si>
  <si>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</si>
  <si>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</si>
  <si>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</si>
  <si>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</si>
  <si>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</si>
  <si>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</si>
  <si>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</si>
  <si>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</si>
  <si>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</si>
  <si>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</si>
  <si>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</si>
  <si>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</si>
  <si>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</si>
  <si>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</si>
  <si>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</si>
  <si>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</si>
  <si>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</si>
  <si>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</si>
  <si>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</si>
  <si>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</si>
  <si>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</si>
  <si>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</si>
  <si>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</si>
  <si>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</si>
  <si>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</si>
  <si>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</si>
  <si>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</si>
  <si>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</si>
  <si>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</si>
  <si>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</si>
  <si>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</si>
  <si>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</si>
  <si>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</si>
  <si>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</si>
  <si>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</si>
  <si>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</si>
  <si>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</si>
  <si>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</si>
  <si>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</si>
  <si>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</si>
  <si>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</si>
  <si>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</si>
  <si>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</si>
  <si>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</si>
  <si>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</si>
  <si>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</si>
  <si>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</si>
  <si>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</si>
  <si>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</si>
  <si>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</si>
  <si>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</si>
  <si>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</si>
  <si>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</si>
  <si>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</si>
  <si>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</si>
  <si>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</si>
  <si>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</si>
  <si>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</si>
  <si>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</si>
  <si>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</si>
  <si>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</si>
  <si>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</si>
  <si>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</si>
  <si>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</si>
  <si>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</si>
  <si>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</si>
  <si>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</si>
  <si>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</si>
  <si>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</si>
  <si>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</si>
  <si>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</si>
  <si>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</si>
  <si>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</si>
  <si>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</si>
  <si>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</si>
  <si>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</si>
  <si>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</si>
  <si>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</si>
  <si>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</si>
  <si>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</si>
  <si>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</si>
  <si>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</si>
  <si>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</si>
  <si>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</si>
  <si>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</si>
  <si>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</si>
  <si>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</si>
  <si>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</si>
  <si>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</si>
  <si>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</si>
  <si>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</si>
  <si>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</si>
  <si>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</si>
  <si>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</si>
  <si>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</si>
  <si>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</si>
  <si>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</si>
  <si>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</si>
  <si>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</si>
  <si>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</si>
  <si>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</si>
  <si>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</si>
  <si>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</si>
  <si>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</si>
  <si>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</si>
  <si>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</si>
  <si>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</si>
  <si>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</si>
  <si>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</si>
  <si>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</si>
  <si>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</si>
  <si>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</si>
  <si>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</si>
  <si>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</si>
  <si>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</si>
  <si>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</si>
  <si>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</si>
  <si>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</si>
  <si>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</si>
  <si>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</si>
  <si>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</si>
  <si>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</si>
  <si>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</si>
  <si>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</si>
  <si>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</si>
  <si>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</si>
  <si>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</si>
  <si>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</si>
  <si>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</si>
  <si>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</si>
  <si>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</si>
  <si>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</si>
  <si>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</si>
  <si>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</si>
  <si>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</si>
  <si>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</si>
  <si>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</si>
  <si>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</si>
  <si>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</si>
  <si>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</si>
  <si>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</si>
  <si>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</si>
  <si>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</si>
  <si>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</si>
  <si>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</si>
  <si>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</si>
  <si>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</si>
  <si>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</si>
  <si>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</si>
  <si>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</si>
  <si>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</si>
  <si>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</si>
  <si>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</si>
  <si>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</si>
  <si>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</si>
  <si>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</si>
  <si>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</si>
  <si>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</si>
  <si>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</si>
  <si>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</si>
  <si>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</si>
  <si>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</si>
  <si>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</si>
  <si>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</si>
  <si>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</si>
  <si>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</si>
  <si>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</si>
  <si>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</si>
  <si>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</si>
  <si>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</si>
  <si>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</si>
  <si>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</si>
  <si>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</si>
  <si>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</si>
  <si>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</si>
  <si>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</si>
  <si>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</si>
  <si>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</si>
  <si>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</si>
  <si>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</si>
  <si>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</si>
  <si>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</si>
  <si>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</si>
  <si>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</si>
  <si>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</si>
  <si>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</si>
  <si>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</si>
  <si>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</si>
  <si>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</si>
  <si>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</si>
  <si>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</si>
  <si>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</si>
  <si>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</si>
  <si>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</si>
  <si>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</si>
  <si>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</si>
  <si>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</si>
  <si>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</si>
  <si>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</si>
  <si>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</si>
  <si>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</si>
  <si>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</si>
  <si>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</si>
  <si>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</si>
  <si>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</si>
  <si>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</si>
  <si>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</si>
  <si>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</si>
  <si>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</si>
  <si>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</si>
  <si>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</si>
  <si>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</si>
  <si>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</si>
  <si>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</si>
  <si>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</si>
  <si>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</si>
  <si>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</si>
  <si>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</si>
  <si>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</si>
  <si>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</si>
  <si>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</si>
  <si>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</si>
  <si>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</si>
  <si>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</si>
  <si>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</si>
  <si>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</si>
  <si>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</si>
  <si>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</si>
  <si>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</si>
  <si>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</si>
  <si>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</si>
  <si>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</si>
  <si>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</si>
  <si>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</si>
  <si>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</si>
  <si>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</si>
  <si>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</si>
  <si>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</si>
  <si>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</si>
  <si>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</si>
  <si>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</si>
  <si>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</si>
  <si>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</si>
  <si>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</si>
  <si>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</si>
  <si>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</si>
  <si>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</si>
  <si>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</si>
  <si>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</si>
  <si>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</si>
  <si>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</si>
  <si>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</si>
  <si>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</si>
  <si>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</si>
  <si>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</si>
  <si>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</si>
  <si>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</si>
  <si>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</si>
  <si>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</si>
  <si>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</si>
  <si>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</si>
  <si>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</si>
  <si>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</si>
  <si>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</si>
  <si>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</si>
  <si>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</si>
  <si>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</si>
  <si>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</si>
  <si>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</si>
  <si>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</si>
  <si>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</si>
  <si>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</si>
  <si>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</si>
  <si>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</si>
  <si>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</si>
  <si>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</si>
  <si>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</si>
  <si>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</si>
  <si>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</si>
  <si>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</si>
  <si>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</si>
  <si>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</si>
  <si>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</si>
  <si>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</si>
  <si>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</si>
  <si>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</si>
  <si>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</si>
  <si>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</si>
  <si>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</si>
  <si>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</si>
  <si>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</si>
  <si>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</si>
  <si>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</si>
  <si>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</si>
  <si>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</si>
  <si>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</si>
  <si>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</si>
  <si>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</si>
  <si>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</si>
  <si>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</si>
  <si>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</si>
  <si>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</si>
  <si>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</si>
  <si>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</si>
  <si>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</si>
  <si>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</si>
  <si>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</si>
  <si>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</si>
  <si>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</si>
  <si>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</si>
  <si>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</si>
  <si>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</si>
  <si>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</si>
  <si>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</si>
  <si>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</si>
  <si>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</si>
  <si>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</si>
  <si>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</si>
  <si>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</si>
  <si>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</si>
  <si>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</si>
  <si>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</si>
  <si>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</si>
  <si>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</si>
  <si>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</si>
  <si>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</si>
  <si>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</si>
  <si>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</si>
  <si>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</si>
  <si>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</si>
  <si>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</si>
  <si>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</si>
  <si>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</si>
  <si>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</si>
  <si>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</si>
  <si>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</si>
  <si>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</si>
  <si>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</si>
  <si>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</si>
  <si>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</si>
  <si>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</si>
  <si>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</si>
  <si>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</si>
  <si>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</si>
  <si>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</si>
  <si>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</si>
  <si>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</si>
  <si>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</si>
  <si>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</si>
  <si>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</si>
  <si>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</si>
  <si>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</si>
  <si>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</si>
  <si>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</si>
  <si>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</si>
  <si>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</si>
  <si>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</si>
  <si>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</si>
  <si>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</si>
  <si>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</si>
  <si>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</si>
  <si>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</si>
  <si>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</si>
  <si>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</si>
  <si>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</si>
  <si>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</si>
  <si>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</si>
  <si>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</si>
  <si>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</si>
  <si>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</si>
  <si>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</si>
  <si>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</si>
  <si>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</si>
  <si>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</si>
  <si>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</si>
  <si>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</si>
  <si>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</si>
  <si>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</si>
  <si>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</si>
  <si>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</si>
  <si>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</si>
  <si>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</si>
  <si>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</si>
  <si>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</si>
  <si>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</si>
  <si>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</si>
  <si>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</si>
  <si>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</si>
  <si>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</si>
  <si>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</si>
  <si>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</si>
  <si>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</si>
  <si>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</si>
  <si>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</si>
  <si>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</si>
  <si>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</si>
  <si>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</si>
  <si>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</si>
  <si>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</si>
  <si>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</si>
  <si>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</si>
  <si>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</si>
  <si>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</si>
  <si>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</si>
  <si>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</si>
  <si>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</si>
  <si>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</si>
  <si>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</si>
  <si>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</si>
  <si>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</si>
  <si>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</si>
  <si>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</si>
  <si>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</si>
  <si>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</si>
  <si>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</si>
  <si>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</si>
  <si>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</si>
  <si>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</si>
  <si>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</si>
  <si>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</si>
  <si>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</si>
  <si>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</si>
  <si>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</si>
  <si>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</si>
  <si>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</si>
  <si>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</si>
  <si>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</si>
  <si>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</si>
  <si>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</si>
  <si>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</si>
  <si>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</si>
  <si>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</si>
  <si>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</si>
  <si>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</si>
  <si>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</si>
  <si>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</si>
  <si>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</si>
  <si>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</si>
  <si>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</si>
  <si>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</si>
  <si>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</si>
  <si>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</si>
  <si>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</si>
  <si>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</si>
  <si>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</si>
  <si>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</si>
  <si>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</si>
  <si>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</si>
  <si>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</si>
  <si>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</si>
  <si>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</si>
  <si>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</si>
  <si>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</si>
  <si>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</si>
  <si>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</si>
  <si>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</si>
  <si>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</si>
  <si>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</si>
  <si>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</si>
  <si>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</si>
  <si>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</si>
  <si>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</si>
  <si>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</si>
  <si>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</si>
  <si>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</si>
  <si>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</si>
  <si>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</si>
  <si>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</si>
  <si>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</si>
  <si>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</si>
  <si>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</si>
  <si>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</si>
  <si>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</si>
  <si>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</si>
  <si>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</si>
  <si>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</si>
  <si>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</si>
  <si>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</si>
  <si>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</si>
  <si>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</si>
  <si>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</si>
  <si>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</si>
  <si>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</si>
  <si>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</si>
  <si>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</si>
  <si>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</si>
  <si>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</si>
  <si>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</si>
  <si>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</si>
  <si>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</si>
  <si>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</si>
  <si>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</si>
  <si>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</si>
  <si>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</si>
  <si>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</si>
  <si>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</si>
  <si>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</si>
  <si>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</si>
  <si>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</si>
  <si>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</si>
  <si>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</si>
  <si>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</si>
  <si>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</si>
  <si>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</si>
  <si>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</si>
  <si>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</si>
  <si>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</si>
  <si>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</si>
  <si>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</si>
  <si>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</si>
  <si>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</si>
  <si>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</si>
  <si>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</si>
  <si>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</si>
  <si>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</si>
  <si>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</si>
  <si>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</si>
  <si>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</si>
  <si>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</si>
  <si>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</si>
  <si>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</si>
  <si>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</si>
  <si>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</si>
  <si>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</si>
  <si>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</si>
  <si>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</si>
  <si>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</si>
  <si>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</si>
  <si>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</si>
  <si>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</si>
  <si>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</si>
  <si>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</si>
  <si>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</si>
  <si>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</si>
  <si>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</si>
  <si>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</si>
  <si>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</si>
  <si>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</si>
  <si>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</si>
  <si>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</si>
  <si>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</si>
  <si>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</si>
  <si>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</si>
  <si>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</si>
  <si>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</si>
  <si>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</si>
  <si>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</si>
  <si>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</si>
  <si>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</si>
  <si>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</si>
  <si>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</si>
  <si>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</si>
  <si>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</si>
  <si>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</si>
  <si>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</si>
  <si>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</si>
  <si>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</si>
  <si>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</si>
  <si>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</si>
  <si>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</si>
  <si>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</si>
  <si>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</si>
  <si>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</si>
  <si>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</si>
  <si>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</si>
  <si>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</si>
  <si>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</si>
  <si>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</si>
  <si>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</si>
  <si>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</si>
  <si>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</si>
  <si>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</si>
  <si>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</si>
  <si>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</si>
  <si>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</si>
  <si>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</si>
  <si>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</si>
  <si>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</si>
  <si>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</si>
  <si>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</si>
  <si>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</si>
  <si>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</si>
  <si>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</si>
  <si>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</si>
  <si>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</si>
  <si>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</si>
  <si>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</si>
  <si>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</si>
  <si>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</si>
  <si>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</si>
  <si>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</si>
  <si>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</si>
  <si>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</si>
  <si>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</si>
  <si>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</si>
  <si>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</si>
  <si>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</si>
  <si>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</si>
  <si>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</si>
  <si>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</si>
  <si>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</si>
  <si>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</si>
  <si>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</si>
  <si>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</si>
  <si>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</si>
  <si>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</si>
  <si>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</si>
  <si>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</si>
  <si>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</si>
  <si>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</si>
  <si>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</si>
  <si>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</si>
  <si>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</si>
  <si>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</si>
  <si>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</si>
  <si>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</si>
  <si>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</si>
  <si>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</si>
  <si>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</si>
  <si>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</si>
  <si>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</si>
  <si>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</si>
  <si>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</si>
  <si>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</si>
  <si>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</si>
  <si>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</si>
  <si>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</si>
  <si>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</si>
  <si>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</si>
  <si>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</si>
  <si>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</si>
  <si>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</si>
  <si>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</si>
  <si>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</si>
  <si>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</si>
  <si>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</si>
  <si>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</si>
  <si>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</si>
  <si>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</si>
  <si>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</si>
  <si>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</si>
  <si>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</si>
  <si>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</si>
  <si>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</si>
  <si>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</si>
  <si>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</si>
  <si>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</si>
  <si>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</si>
  <si>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</si>
  <si>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</si>
  <si>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</si>
  <si>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</si>
  <si>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</si>
  <si>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</si>
  <si>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</si>
  <si>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</si>
  <si>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</si>
  <si>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</si>
  <si>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</si>
  <si>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</si>
  <si>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</si>
  <si>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</si>
  <si>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</si>
  <si>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</si>
  <si>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</si>
  <si>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</si>
  <si>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</si>
  <si>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</si>
  <si>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</si>
  <si>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</si>
  <si>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</si>
  <si>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</si>
  <si>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</si>
  <si>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</si>
  <si>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</si>
  <si>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</si>
  <si>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</si>
  <si>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</si>
  <si>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</si>
  <si>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</si>
  <si>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</si>
  <si>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</si>
  <si>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</si>
  <si>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</si>
  <si>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</si>
  <si>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</si>
  <si>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</si>
  <si>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</si>
  <si>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</si>
  <si>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</si>
  <si>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</si>
  <si>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</si>
  <si>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</si>
  <si>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</si>
  <si>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</si>
  <si>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</si>
  <si>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</si>
  <si>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</si>
  <si>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</si>
  <si>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</si>
  <si>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</si>
  <si>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</si>
  <si>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</si>
  <si>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</si>
  <si>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</si>
  <si>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</si>
  <si>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</si>
  <si>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</si>
  <si>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</si>
  <si>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</si>
  <si>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</si>
  <si>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</si>
  <si>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</si>
  <si>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</si>
  <si>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</si>
  <si>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</si>
  <si>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</si>
  <si>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</si>
  <si>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</si>
  <si>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</si>
  <si>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</si>
  <si>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</si>
  <si>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</si>
  <si>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</si>
  <si>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</si>
  <si>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</si>
  <si>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</si>
  <si>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</si>
  <si>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</si>
  <si>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</si>
  <si>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</si>
  <si>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</si>
  <si>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</si>
  <si>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</si>
  <si>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</si>
  <si>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</si>
  <si>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</si>
  <si>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</si>
  <si>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</si>
  <si>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</si>
  <si>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</si>
  <si>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</si>
  <si>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</si>
  <si>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</si>
  <si>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</si>
  <si>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</si>
  <si>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</si>
  <si>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</si>
  <si>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</si>
  <si>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</si>
  <si>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</si>
  <si>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</si>
  <si>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</si>
  <si>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</si>
  <si>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</si>
  <si>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</si>
  <si>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</si>
  <si>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</si>
  <si>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</si>
  <si>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</si>
  <si>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</si>
  <si>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</si>
  <si>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</si>
  <si>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</si>
  <si>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</si>
  <si>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</si>
  <si>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</si>
  <si>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</si>
  <si>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</si>
  <si>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</si>
  <si>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</si>
  <si>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</si>
  <si>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</si>
  <si>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</si>
  <si>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</si>
  <si>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</si>
  <si>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</si>
  <si>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</si>
  <si>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</si>
  <si>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</si>
  <si>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</si>
  <si>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</si>
  <si>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</si>
  <si>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</si>
  <si>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</si>
  <si>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</si>
  <si>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</si>
  <si>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</si>
  <si>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</si>
  <si>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</si>
  <si>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</si>
  <si>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</si>
  <si>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</si>
  <si>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</si>
  <si>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</si>
  <si>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</si>
  <si>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</si>
  <si>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</si>
  <si>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</si>
  <si>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</si>
  <si>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</si>
  <si>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</si>
  <si>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</si>
  <si>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</si>
  <si>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</si>
  <si>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</si>
  <si>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</si>
  <si>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</si>
  <si>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</si>
  <si>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</si>
  <si>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</si>
  <si>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</si>
  <si>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</si>
  <si>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</si>
  <si>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</si>
  <si>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</si>
  <si>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</si>
  <si>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</si>
  <si>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</si>
  <si>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</si>
  <si>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</si>
  <si>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</si>
  <si>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</si>
  <si>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</si>
  <si>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</si>
  <si>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</si>
  <si>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</si>
  <si>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</si>
  <si>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</si>
  <si>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</si>
  <si>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</si>
  <si>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</si>
  <si>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</si>
  <si>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</si>
  <si>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</si>
  <si>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</si>
  <si>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</si>
  <si>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</si>
  <si>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</si>
  <si>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</si>
  <si>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</si>
  <si>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</si>
  <si>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</si>
  <si>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</si>
  <si>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</si>
  <si>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</si>
  <si>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</si>
  <si>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</si>
  <si>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</si>
  <si>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</si>
  <si>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</si>
  <si>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</si>
  <si>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</si>
  <si>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</si>
  <si>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</si>
  <si>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</si>
  <si>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</si>
  <si>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</si>
  <si>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</si>
  <si>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</si>
  <si>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</si>
  <si>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</si>
  <si>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</si>
  <si>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</si>
  <si>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</si>
  <si>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</si>
  <si>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</si>
  <si>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</si>
  <si>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</si>
  <si>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</si>
  <si>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</si>
  <si>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</si>
  <si>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</si>
  <si>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</si>
  <si>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</si>
  <si>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</si>
  <si>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</si>
  <si>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</si>
  <si>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</si>
  <si>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</si>
  <si>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</si>
  <si>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</si>
  <si>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</si>
  <si>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</si>
  <si>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</si>
  <si>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</si>
  <si>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</si>
  <si>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</si>
  <si>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</si>
  <si>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</si>
  <si>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</si>
  <si>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</si>
  <si>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</si>
  <si>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</si>
  <si>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</si>
  <si>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</si>
  <si>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</si>
  <si>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</si>
  <si>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</si>
  <si>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</si>
  <si>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</si>
  <si>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</si>
  <si>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</si>
  <si>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</si>
  <si>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</si>
  <si>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</si>
  <si>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</si>
  <si>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</si>
  <si>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</si>
  <si>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</si>
  <si>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</si>
  <si>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</si>
  <si>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</si>
  <si>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</si>
  <si>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</si>
  <si>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</si>
  <si>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</si>
  <si>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</si>
  <si>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</si>
  <si>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</si>
  <si>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</si>
  <si>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</si>
  <si>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</si>
  <si>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</si>
  <si>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</si>
  <si>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</si>
  <si>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</si>
  <si>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</si>
  <si>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</si>
  <si>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</si>
  <si>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</si>
  <si>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</si>
  <si>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</si>
  <si>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</si>
  <si>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</si>
  <si>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</si>
  <si>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</si>
  <si>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</si>
  <si>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</si>
  <si>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</si>
  <si>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</si>
  <si>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</si>
  <si>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</si>
  <si>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</si>
  <si>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</si>
  <si>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</si>
  <si>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</si>
  <si>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</si>
  <si>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</si>
  <si>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</si>
  <si>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</si>
  <si>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</si>
  <si>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</si>
  <si>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</si>
  <si>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</si>
  <si>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</si>
  <si>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</si>
  <si>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</si>
  <si>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</si>
  <si>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</si>
  <si>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</si>
  <si>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</si>
  <si>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</si>
  <si>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</si>
  <si>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</si>
  <si>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</si>
  <si>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</si>
  <si>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</si>
  <si>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</si>
  <si>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</si>
  <si>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</si>
  <si>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</si>
  <si>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</si>
  <si>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</si>
  <si>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</si>
  <si>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</si>
  <si>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</si>
  <si>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</si>
  <si>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</si>
  <si>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</si>
  <si>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</si>
  <si>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</si>
  <si>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</si>
  <si>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</si>
  <si>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</si>
  <si>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</si>
  <si>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</si>
  <si>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</si>
  <si>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</si>
  <si>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</si>
  <si>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</si>
  <si>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</si>
  <si>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</si>
  <si>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</si>
  <si>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</si>
  <si>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</si>
  <si>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</si>
  <si>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</si>
  <si>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</si>
  <si>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</si>
  <si>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</si>
  <si>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</si>
  <si>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</si>
  <si>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</si>
  <si>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</si>
  <si>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</si>
  <si>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</si>
  <si>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</si>
  <si>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</si>
  <si>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</si>
  <si>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</si>
  <si>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</si>
  <si>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</si>
  <si>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</si>
  <si>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</si>
  <si>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</si>
  <si>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</si>
  <si>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</si>
  <si>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</si>
  <si>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</si>
  <si>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</si>
  <si>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</si>
  <si>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</si>
  <si>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</si>
  <si>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</si>
  <si>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</si>
  <si>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</si>
  <si>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</si>
  <si>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</si>
  <si>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</si>
  <si>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</si>
  <si>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</si>
  <si>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</si>
  <si>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</si>
  <si>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</si>
  <si>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</si>
  <si>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</si>
  <si>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</si>
  <si>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</si>
  <si>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</si>
  <si>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</si>
  <si>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</si>
  <si>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</si>
  <si>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</si>
  <si>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</si>
  <si>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</si>
  <si>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</si>
  <si>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</si>
  <si>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</si>
  <si>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</si>
  <si>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</si>
  <si>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</si>
  <si>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</si>
  <si>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</si>
  <si>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</si>
  <si>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</si>
  <si>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</si>
  <si>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</si>
  <si>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</si>
  <si>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</si>
  <si>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</si>
  <si>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</si>
  <si>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</si>
  <si>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</si>
  <si>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</si>
  <si>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</si>
  <si>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</si>
  <si>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</si>
  <si>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</si>
  <si>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</si>
  <si>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</si>
  <si>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</si>
  <si>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</si>
  <si>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</si>
  <si>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</si>
  <si>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</si>
  <si>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</si>
  <si>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</si>
  <si>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</si>
  <si>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</si>
  <si>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</si>
  <si>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</si>
  <si>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</si>
  <si>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</si>
  <si>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</si>
  <si>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</si>
  <si>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</si>
  <si>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</si>
  <si>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</si>
  <si>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</si>
  <si>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</si>
  <si>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</si>
  <si>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</si>
  <si>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</si>
  <si>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</si>
  <si>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</si>
  <si>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</si>
  <si>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</si>
  <si>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</si>
  <si>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</si>
  <si>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</si>
  <si>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</si>
  <si>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</si>
  <si>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</si>
  <si>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</si>
  <si>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</si>
  <si>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</si>
  <si>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</si>
  <si>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</si>
  <si>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</si>
  <si>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</si>
  <si>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</si>
  <si>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</si>
  <si>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</si>
  <si>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</si>
  <si>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</si>
  <si>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</si>
  <si>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</si>
  <si>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</si>
  <si>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</si>
  <si>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</si>
  <si>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</si>
  <si>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</si>
  <si>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</si>
  <si>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</si>
  <si>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</si>
  <si>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</si>
  <si>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</si>
  <si>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</si>
  <si>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</si>
  <si>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</si>
  <si>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</si>
  <si>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</si>
  <si>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</si>
  <si>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</si>
  <si>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</si>
  <si>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</si>
  <si>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</si>
  <si>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</si>
  <si>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</si>
  <si>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</si>
  <si>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</si>
  <si>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</si>
  <si>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</si>
  <si>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</si>
  <si>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</si>
  <si>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</si>
  <si>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</si>
  <si>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</si>
  <si>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</si>
  <si>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</si>
  <si>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</si>
  <si>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</si>
  <si>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</si>
  <si>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</si>
  <si>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</si>
  <si>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</si>
  <si>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</si>
  <si>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</si>
  <si>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</si>
  <si>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</si>
  <si>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</si>
  <si>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</si>
  <si>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</si>
  <si>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</si>
  <si>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</si>
  <si>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</si>
  <si>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</si>
  <si>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</si>
  <si>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</si>
  <si>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</si>
  <si>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</si>
  <si>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</si>
  <si>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</si>
  <si>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</si>
  <si>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</si>
  <si>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</si>
  <si>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</si>
  <si>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</si>
  <si>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</si>
  <si>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</si>
  <si>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</si>
  <si>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</si>
  <si>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</si>
  <si>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</si>
  <si>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</si>
  <si>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</si>
  <si>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</si>
  <si>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</si>
  <si>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</si>
  <si>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</si>
  <si>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</si>
  <si>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</si>
  <si>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</si>
  <si>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</si>
  <si>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</si>
  <si>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</si>
  <si>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</si>
  <si>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</si>
  <si>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</si>
  <si>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</si>
  <si>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</si>
  <si>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</si>
  <si>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</si>
  <si>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</si>
  <si>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</si>
  <si>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</si>
  <si>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</si>
  <si>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</si>
  <si>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</si>
  <si>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</si>
  <si>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</si>
  <si>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</si>
  <si>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</si>
  <si>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</si>
  <si>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</si>
  <si>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</si>
  <si>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</si>
  <si>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</si>
  <si>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</si>
  <si>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</si>
  <si>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</si>
  <si>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</si>
  <si>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</si>
  <si>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</si>
  <si>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</si>
  <si>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</si>
  <si>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</si>
  <si>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</si>
  <si>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</si>
  <si>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</si>
  <si>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</si>
  <si>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</si>
  <si>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</si>
  <si>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</si>
  <si>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</si>
  <si>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</si>
  <si>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</si>
  <si>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</si>
  <si>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</si>
  <si>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</si>
  <si>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</si>
  <si>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</si>
  <si>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</si>
  <si>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</si>
  <si>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</si>
  <si>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</si>
  <si>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</si>
  <si>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</si>
  <si>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</si>
  <si>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</si>
  <si>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</si>
  <si>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</si>
  <si>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</si>
  <si>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</si>
  <si>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</si>
  <si>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</si>
  <si>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</si>
  <si>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</si>
  <si>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</si>
  <si>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</si>
  <si>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</si>
  <si>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</si>
  <si>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</si>
  <si>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</si>
  <si>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</si>
  <si>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</si>
  <si>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</si>
  <si>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</si>
  <si>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</si>
  <si>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</si>
  <si>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</si>
  <si>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</si>
  <si>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</si>
  <si>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</si>
  <si>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</si>
  <si>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</si>
  <si>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</si>
  <si>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</si>
  <si>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</si>
  <si>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</si>
  <si>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</si>
  <si>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</si>
  <si>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</si>
  <si>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</si>
  <si>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</si>
  <si>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</si>
  <si>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</si>
  <si>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</si>
  <si>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</si>
  <si>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</si>
  <si>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</si>
  <si>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</si>
  <si>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</si>
  <si>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</si>
  <si>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</si>
  <si>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</si>
  <si>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</si>
  <si>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</si>
  <si>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</si>
  <si>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</si>
  <si>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</si>
  <si>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</si>
  <si>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</si>
  <si>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</si>
  <si>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</si>
  <si>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</si>
  <si>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</si>
  <si>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</si>
  <si>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</si>
  <si>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</si>
  <si>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</si>
  <si>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</si>
  <si>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</si>
  <si>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</si>
  <si>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</si>
  <si>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</si>
  <si>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</si>
  <si>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</si>
  <si>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</si>
  <si>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</si>
  <si>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</si>
  <si>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</si>
  <si>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</si>
  <si>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</si>
  <si>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</si>
  <si>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</si>
  <si>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</si>
  <si>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</si>
  <si>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</si>
  <si>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</si>
  <si>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</si>
  <si>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</si>
  <si>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</si>
  <si>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</si>
  <si>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</si>
  <si>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</si>
  <si>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</si>
  <si>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</si>
  <si>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</si>
  <si>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</si>
  <si>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</si>
  <si>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</si>
  <si>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</si>
  <si>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</si>
  <si>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</si>
  <si>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</si>
  <si>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</si>
  <si>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</si>
  <si>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</si>
  <si>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</si>
  <si>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</si>
  <si>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</si>
  <si>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</si>
  <si>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</si>
  <si>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</si>
  <si>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</si>
  <si>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</si>
  <si>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</si>
  <si>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</si>
  <si>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</si>
  <si>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</si>
  <si>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</si>
  <si>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</si>
  <si>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</si>
  <si>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</si>
  <si>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</si>
  <si>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</si>
  <si>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</si>
  <si>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</si>
  <si>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</si>
  <si>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</si>
  <si>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</si>
  <si>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</si>
  <si>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</si>
  <si>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</si>
  <si>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</si>
  <si>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</si>
  <si>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</si>
  <si>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</si>
  <si>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</si>
  <si>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</si>
  <si>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</si>
  <si>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</si>
  <si>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</si>
  <si>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</si>
  <si>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</si>
  <si>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</si>
  <si>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</si>
  <si>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</si>
  <si>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</si>
  <si>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</si>
  <si>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</si>
  <si>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</si>
  <si>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</si>
  <si>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</si>
  <si>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</si>
  <si>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</si>
  <si>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</si>
  <si>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</si>
  <si>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</si>
  <si>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</si>
  <si>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</si>
  <si>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</si>
  <si>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</si>
  <si>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</si>
  <si>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</si>
  <si>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</si>
  <si>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</si>
  <si>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</si>
  <si>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</si>
  <si>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</si>
  <si>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</si>
  <si>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</si>
  <si>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</si>
  <si>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</si>
  <si>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</si>
  <si>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</si>
  <si>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</si>
  <si>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</si>
  <si>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</si>
  <si>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</si>
  <si>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</si>
  <si>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</si>
  <si>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</si>
  <si>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</si>
  <si>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</si>
  <si>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</si>
  <si>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</si>
  <si>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</si>
  <si>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</si>
  <si>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</si>
  <si>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</si>
  <si>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</si>
  <si>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</si>
  <si>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</si>
  <si>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</si>
  <si>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</si>
  <si>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</si>
  <si>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</si>
  <si>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</si>
  <si>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</si>
  <si>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</si>
  <si>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</si>
  <si>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</si>
  <si>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</si>
  <si>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</si>
  <si>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</si>
  <si>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</si>
  <si>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</si>
  <si>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</si>
  <si>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</si>
  <si>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</si>
  <si>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</si>
  <si>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</si>
  <si>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</si>
  <si>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</si>
  <si>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</si>
  <si>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</si>
  <si>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</si>
  <si>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</si>
  <si>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</si>
  <si>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</si>
  <si>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</si>
  <si>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</si>
  <si>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</si>
  <si>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</si>
  <si>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</si>
  <si>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</si>
  <si>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</si>
  <si>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</si>
  <si>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</si>
  <si>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</si>
  <si>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</si>
  <si>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</si>
  <si>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</si>
  <si>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</si>
  <si>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</si>
  <si>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</si>
  <si>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</si>
  <si>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</si>
  <si>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</si>
  <si>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</si>
  <si>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</si>
  <si>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</si>
  <si>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</si>
  <si>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</si>
  <si>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</si>
  <si>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</si>
  <si>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</si>
  <si>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</si>
  <si>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</si>
  <si>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</si>
  <si>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</si>
  <si>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</si>
  <si>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</si>
  <si>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</si>
  <si>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</si>
  <si>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</si>
  <si>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</si>
  <si>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</si>
  <si>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</si>
  <si>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</si>
  <si>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</si>
  <si>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</si>
  <si>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</si>
  <si>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</si>
  <si>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</si>
  <si>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</si>
  <si>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</si>
  <si>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</si>
  <si>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</si>
  <si>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</si>
  <si>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</si>
  <si>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</si>
  <si>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</si>
  <si>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</si>
  <si>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</si>
  <si>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</si>
  <si>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</si>
  <si>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</si>
  <si>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</si>
  <si>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</si>
  <si>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</si>
  <si>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</si>
  <si>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</si>
  <si>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</si>
  <si>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</si>
  <si>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</si>
  <si>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</si>
  <si>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</si>
  <si>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</si>
  <si>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</si>
  <si>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</si>
  <si>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</si>
  <si>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</si>
  <si>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</si>
  <si>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</si>
  <si>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</si>
  <si>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</si>
  <si>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</si>
  <si>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</si>
  <si>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</si>
  <si>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</si>
  <si>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</si>
  <si>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</si>
  <si>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</si>
  <si>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</si>
  <si>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</si>
  <si>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</si>
  <si>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</si>
  <si>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</si>
  <si>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</si>
  <si>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</si>
  <si>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</si>
  <si>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</si>
  <si>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</si>
  <si>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</si>
  <si>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</si>
  <si>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</si>
  <si>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</si>
  <si>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</si>
  <si>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</si>
  <si>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</si>
  <si>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</si>
  <si>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</si>
  <si>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</si>
  <si>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</si>
  <si>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</si>
  <si>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</si>
  <si>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</si>
  <si>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</si>
  <si>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</si>
  <si>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</si>
  <si>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</si>
  <si>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</si>
  <si>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</si>
  <si>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</si>
  <si>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</si>
  <si>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</si>
  <si>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</si>
  <si>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</si>
  <si>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</si>
  <si>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</si>
  <si>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</si>
  <si>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</si>
  <si>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</si>
  <si>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</si>
  <si>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</si>
  <si>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</si>
  <si>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</si>
  <si>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</si>
  <si>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</si>
  <si>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</si>
  <si>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</si>
  <si>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</si>
  <si>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</si>
  <si>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</si>
  <si>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</si>
  <si>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</si>
  <si>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</si>
  <si>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</si>
  <si>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</si>
  <si>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</si>
  <si>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</si>
  <si>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</si>
  <si>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</si>
  <si>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</si>
  <si>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</si>
  <si>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</si>
  <si>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</si>
  <si>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</si>
  <si>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</si>
  <si>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</si>
  <si>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</si>
  <si>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</si>
  <si>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</si>
  <si>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</si>
  <si>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</si>
  <si>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</si>
  <si>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</si>
  <si>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</si>
  <si>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</si>
  <si>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</si>
  <si>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</si>
  <si>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</si>
  <si>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</si>
  <si>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</si>
  <si>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</si>
  <si>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</si>
  <si>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</si>
  <si>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</si>
  <si>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</si>
  <si>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</si>
  <si>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</si>
  <si>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</si>
  <si>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</si>
  <si>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</si>
  <si>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</si>
  <si>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</si>
  <si>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</si>
  <si>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</si>
  <si>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</si>
  <si>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</si>
  <si>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</si>
  <si>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</si>
  <si>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</si>
  <si>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</si>
  <si>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</si>
  <si>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</si>
  <si>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</si>
  <si>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</si>
  <si>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</si>
  <si>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</si>
  <si>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</si>
  <si>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</si>
  <si>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</si>
  <si>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</si>
  <si>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</si>
  <si>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</si>
  <si>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</si>
  <si>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</si>
  <si>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</si>
  <si>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</si>
  <si>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</si>
  <si>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</si>
  <si>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</si>
  <si>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</si>
  <si>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</si>
  <si>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</si>
  <si>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</si>
  <si>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</si>
  <si>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</si>
  <si>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</si>
  <si>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</si>
  <si>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</si>
  <si>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</si>
  <si>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</si>
  <si>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</si>
  <si>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</si>
  <si>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</si>
  <si>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</si>
  <si>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</si>
  <si>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</si>
  <si>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</si>
  <si>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</si>
  <si>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</si>
  <si>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</si>
  <si>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</si>
  <si>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</si>
  <si>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</si>
  <si>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</si>
  <si>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</si>
  <si>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</si>
  <si>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</si>
  <si>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</si>
  <si>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</si>
  <si>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</si>
  <si>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</si>
  <si>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</si>
  <si>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</si>
  <si>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</si>
  <si>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</si>
  <si>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</si>
  <si>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</si>
  <si>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</si>
  <si>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</si>
  <si>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</si>
  <si>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</si>
  <si>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</si>
  <si>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</si>
  <si>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</si>
  <si>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</si>
  <si>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</si>
  <si>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</si>
  <si>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</si>
  <si>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</si>
  <si>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</si>
  <si>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</si>
  <si>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</si>
  <si>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</si>
  <si>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</si>
  <si>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</si>
  <si>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</si>
  <si>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</si>
  <si>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</si>
  <si>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</si>
  <si>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</si>
  <si>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</si>
  <si>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</si>
  <si>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</si>
  <si>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</si>
  <si>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</si>
  <si>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</si>
  <si>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</si>
  <si>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</si>
  <si>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</si>
  <si>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</si>
  <si>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</si>
  <si>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</si>
  <si>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</si>
  <si>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</si>
  <si>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</si>
  <si>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</si>
  <si>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</si>
  <si>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</si>
  <si>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</si>
  <si>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</si>
  <si>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</si>
  <si>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</si>
  <si>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</si>
  <si>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</si>
  <si>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</si>
  <si>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</si>
  <si>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</si>
  <si>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</si>
  <si>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</si>
  <si>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</si>
  <si>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</si>
  <si>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</si>
  <si>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</si>
  <si>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</si>
  <si>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</si>
  <si>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</si>
  <si>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</si>
  <si>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</si>
  <si>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</si>
  <si>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</si>
  <si>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</si>
  <si>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</si>
  <si>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</si>
  <si>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</si>
  <si>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</si>
  <si>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</si>
  <si>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</si>
  <si>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</si>
  <si>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</si>
  <si>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</si>
  <si>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</si>
  <si>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</si>
  <si>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</si>
  <si>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</si>
  <si>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</si>
  <si>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</si>
  <si>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</si>
  <si>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</si>
  <si>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</si>
  <si>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</si>
  <si>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</si>
  <si>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</si>
  <si>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</si>
  <si>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</si>
  <si>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</si>
  <si>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</si>
  <si>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</si>
  <si>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</si>
  <si>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</si>
  <si>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</si>
  <si>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</si>
  <si>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</si>
  <si>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</si>
  <si>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</si>
  <si>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</si>
  <si>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</si>
  <si>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</si>
  <si>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</si>
  <si>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</si>
  <si>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</si>
  <si>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</si>
  <si>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</si>
  <si>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</si>
  <si>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</si>
  <si>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</si>
  <si>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</si>
  <si>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</si>
  <si>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</si>
  <si>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</si>
  <si>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</si>
  <si>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</si>
  <si>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</si>
  <si>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</si>
  <si>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</si>
  <si>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</si>
  <si>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</si>
  <si>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</si>
  <si>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</si>
  <si>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</si>
  <si>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</si>
  <si>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</si>
  <si>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</si>
  <si>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</si>
  <si>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</si>
  <si>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</si>
  <si>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</si>
  <si>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</si>
  <si>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</si>
  <si>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</si>
  <si>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</si>
  <si>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</si>
  <si>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</si>
  <si>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</si>
  <si>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</si>
  <si>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</si>
  <si>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</si>
  <si>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</si>
  <si>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</si>
  <si>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</si>
  <si>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</si>
  <si>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</si>
  <si>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</si>
  <si>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</si>
  <si>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</si>
  <si>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</si>
  <si>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</si>
  <si>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</si>
  <si>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</si>
  <si>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</si>
  <si>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</si>
  <si>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</si>
  <si>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</si>
  <si>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</si>
  <si>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</si>
  <si>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</si>
  <si>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</si>
  <si>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</si>
  <si>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</si>
  <si>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</si>
  <si>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</si>
  <si>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</si>
  <si>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</si>
  <si>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</si>
  <si>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</si>
  <si>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</si>
  <si>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</si>
  <si>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</si>
  <si>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</si>
  <si>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</si>
  <si>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</si>
  <si>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</si>
  <si>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</si>
  <si>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</si>
  <si>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</si>
  <si>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</si>
  <si>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</si>
  <si>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</si>
  <si>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</si>
  <si>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</si>
  <si>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</si>
  <si>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</si>
  <si>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</si>
  <si>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</si>
  <si>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</si>
  <si>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</si>
  <si>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</si>
  <si>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</si>
  <si>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</si>
  <si>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</si>
  <si>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</si>
  <si>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</si>
  <si>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</si>
  <si>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</si>
  <si>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</si>
  <si>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</si>
  <si>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</si>
  <si>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</si>
  <si>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</si>
  <si>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</si>
  <si>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</si>
  <si>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</si>
  <si>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</si>
  <si>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</si>
  <si>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</si>
  <si>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</si>
  <si>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</si>
  <si>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</si>
  <si>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</si>
  <si>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</si>
  <si>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</si>
  <si>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</si>
  <si>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</si>
  <si>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</si>
  <si>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</si>
  <si>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</si>
  <si>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</si>
  <si>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</si>
  <si>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</si>
  <si>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</si>
  <si>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</si>
  <si>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</si>
  <si>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</si>
  <si>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</si>
  <si>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</si>
  <si>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</si>
  <si>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</si>
  <si>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</si>
  <si>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</si>
  <si>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</si>
  <si>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</si>
  <si>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</si>
  <si>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</si>
  <si>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</si>
  <si>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</si>
  <si>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</si>
  <si>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</si>
  <si>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</si>
  <si>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</si>
  <si>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</si>
  <si>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</si>
  <si>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</si>
  <si>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</si>
  <si>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</si>
  <si>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</si>
  <si>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</si>
  <si>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</si>
  <si>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</si>
  <si>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</si>
  <si>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</si>
  <si>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</si>
  <si>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</si>
  <si>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</si>
  <si>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</si>
  <si>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</si>
  <si>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</si>
  <si>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</si>
  <si>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</si>
  <si>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</si>
  <si>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</si>
  <si>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</si>
  <si>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</si>
  <si>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</si>
  <si>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</si>
  <si>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</si>
  <si>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</si>
  <si>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</si>
  <si>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</si>
  <si>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</si>
  <si>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</si>
  <si>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</si>
  <si>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</si>
  <si>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</si>
  <si>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</si>
  <si>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</si>
  <si>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</si>
  <si>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</si>
  <si>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</si>
  <si>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</si>
  <si>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</si>
  <si>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</si>
  <si>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</si>
  <si>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</si>
  <si>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</si>
  <si>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</si>
  <si>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</si>
  <si>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</si>
  <si>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</si>
  <si>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</si>
  <si>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</si>
  <si>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</si>
  <si>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</si>
  <si>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</si>
  <si>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</si>
  <si>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</si>
  <si>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</si>
  <si>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</si>
  <si>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</si>
  <si>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</si>
  <si>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</si>
  <si>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</si>
  <si>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</si>
  <si>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</si>
  <si>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</si>
  <si>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</si>
  <si>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</si>
  <si>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</si>
  <si>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</si>
  <si>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</si>
  <si>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</si>
  <si>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</si>
  <si>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</si>
  <si>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</si>
  <si>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</si>
  <si>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</si>
  <si>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</si>
  <si>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</si>
  <si>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</si>
  <si>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</si>
  <si>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</si>
  <si>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</si>
  <si>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</si>
  <si>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</si>
  <si>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</si>
  <si>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</si>
  <si>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</si>
  <si>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</si>
  <si>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</si>
  <si>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</si>
  <si>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</si>
  <si>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</si>
  <si>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</si>
  <si>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</si>
  <si>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</si>
  <si>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</si>
  <si>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</si>
  <si>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</si>
  <si>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</si>
  <si>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</si>
  <si>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</si>
  <si>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</si>
  <si>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</si>
  <si>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</si>
  <si>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</si>
  <si>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</si>
  <si>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</si>
  <si>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</si>
  <si>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</si>
  <si>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</si>
  <si>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</si>
  <si>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</si>
  <si>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</si>
  <si>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</si>
  <si>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</si>
  <si>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</si>
  <si>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</si>
  <si>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</si>
  <si>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</si>
  <si>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</si>
  <si>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</si>
  <si>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</si>
  <si>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</si>
  <si>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</si>
  <si>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</si>
  <si>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</si>
  <si>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</si>
  <si>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</si>
  <si>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</si>
  <si>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</si>
  <si>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</si>
  <si>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</si>
  <si>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</si>
  <si>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</si>
  <si>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</si>
  <si>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</si>
  <si>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</si>
  <si>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</si>
  <si>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</si>
  <si>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</si>
  <si>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</si>
  <si>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</si>
  <si>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</si>
  <si>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</si>
  <si>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</si>
  <si>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</si>
  <si>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</si>
  <si>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</si>
  <si>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</si>
  <si>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</si>
  <si>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</si>
  <si>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</si>
  <si>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</si>
  <si>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</si>
  <si>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</si>
  <si>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</si>
  <si>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</si>
  <si>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</si>
  <si>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</si>
  <si>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</si>
  <si>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</si>
  <si>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</si>
  <si>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</si>
  <si>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</si>
  <si>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</si>
  <si>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</si>
  <si>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</si>
  <si>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</si>
  <si>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</si>
  <si>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</si>
  <si>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</si>
  <si>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</si>
  <si>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</si>
  <si>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</si>
  <si>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</si>
  <si>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</si>
  <si>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</si>
  <si>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</si>
  <si>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</si>
  <si>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</si>
  <si>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</si>
  <si>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</si>
  <si>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</si>
  <si>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</si>
  <si>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</si>
  <si>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</si>
  <si>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</si>
  <si>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</si>
  <si>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</si>
  <si>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</si>
  <si>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</si>
  <si>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</si>
  <si>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</si>
  <si>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</si>
  <si>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</si>
  <si>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</si>
  <si>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</si>
  <si>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</si>
  <si>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</si>
  <si>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</si>
  <si>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</si>
  <si>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</si>
  <si>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</si>
  <si>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</si>
  <si>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</si>
  <si>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</si>
  <si>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</si>
  <si>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</si>
  <si>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</si>
  <si>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</si>
  <si>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</si>
  <si>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</si>
  <si>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</si>
  <si>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</si>
  <si>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</si>
  <si>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</si>
  <si>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</si>
  <si>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</si>
  <si>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</si>
  <si>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</si>
  <si>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</si>
  <si>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</si>
  <si>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</si>
  <si>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</si>
  <si>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</si>
  <si>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</si>
  <si>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</si>
  <si>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</si>
  <si>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</si>
  <si>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</si>
  <si>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</si>
  <si>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</si>
  <si>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</si>
  <si>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</si>
  <si>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</si>
  <si>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</si>
  <si>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</si>
  <si>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</si>
  <si>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</si>
  <si>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</si>
  <si>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</si>
  <si>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</si>
  <si>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</si>
  <si>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</si>
  <si>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</si>
  <si>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</si>
  <si>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</si>
  <si>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</si>
  <si>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</si>
  <si>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</si>
  <si>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</si>
  <si>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</si>
  <si>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</si>
  <si>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</si>
  <si>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</si>
  <si>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</si>
  <si>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</si>
  <si>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</si>
  <si>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</si>
  <si>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</si>
  <si>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</si>
  <si>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</si>
  <si>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</si>
  <si>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</si>
  <si>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</si>
  <si>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</si>
  <si>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</si>
  <si>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</si>
  <si>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</si>
  <si>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</si>
  <si>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</si>
  <si>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</si>
  <si>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</si>
  <si>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</si>
  <si>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</si>
  <si>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</si>
  <si>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</si>
  <si>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</si>
  <si>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</si>
  <si>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</si>
  <si>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</si>
  <si>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</si>
  <si>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</si>
  <si>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</si>
  <si>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</si>
  <si>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</si>
  <si>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</si>
  <si>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</si>
  <si>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</si>
  <si>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</si>
  <si>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</si>
  <si>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</si>
  <si>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</si>
  <si>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</si>
  <si>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</si>
  <si>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</si>
  <si>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</si>
  <si>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</si>
  <si>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</si>
  <si>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</si>
  <si>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</si>
  <si>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</si>
  <si>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</si>
  <si>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</si>
  <si>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</si>
  <si>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</si>
  <si>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</si>
  <si>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</si>
  <si>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</si>
  <si>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</si>
  <si>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</si>
  <si>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</si>
  <si>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</si>
  <si>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</si>
  <si>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</si>
  <si>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</si>
  <si>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</si>
  <si>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</si>
  <si>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</si>
  <si>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</si>
  <si>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</si>
  <si>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</si>
  <si>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</si>
  <si>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</si>
  <si>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</si>
  <si>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</si>
  <si>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</si>
  <si>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</si>
  <si>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</si>
  <si>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</si>
  <si>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</si>
  <si>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</si>
  <si>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</si>
  <si>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</si>
  <si>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</si>
  <si>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</si>
  <si>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</si>
  <si>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</si>
  <si>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</si>
  <si>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</si>
  <si>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</si>
  <si>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</si>
  <si>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</si>
  <si>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</si>
  <si>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</si>
  <si>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</si>
  <si>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</si>
  <si>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</si>
  <si>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</si>
  <si>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</si>
  <si>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</si>
  <si>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</si>
  <si>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</si>
  <si>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</si>
  <si>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</si>
  <si>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</si>
  <si>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</si>
  <si>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</si>
  <si>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</si>
  <si>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</si>
  <si>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</si>
  <si>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</si>
  <si>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</si>
  <si>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</si>
  <si>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</si>
  <si>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</si>
  <si>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</si>
  <si>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</si>
  <si>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</si>
  <si>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</si>
  <si>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</si>
  <si>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</si>
  <si>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</si>
  <si>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</si>
  <si>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</si>
  <si>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</si>
  <si>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</si>
  <si>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</si>
  <si>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</si>
  <si>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</si>
  <si>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</si>
  <si>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</si>
  <si>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</si>
  <si>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</si>
  <si>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</si>
  <si>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</si>
  <si>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</si>
  <si>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</si>
  <si>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</si>
  <si>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</si>
  <si>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</si>
  <si>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</si>
  <si>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</si>
  <si>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</si>
  <si>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</si>
  <si>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</si>
  <si>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</si>
  <si>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</si>
  <si>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</si>
  <si>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</si>
  <si>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</si>
  <si>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</si>
  <si>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</si>
  <si>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</si>
  <si>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</si>
  <si>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</si>
  <si>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</si>
  <si>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</si>
  <si>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</si>
  <si>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</si>
  <si>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</si>
  <si>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</si>
  <si>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</si>
  <si>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</si>
  <si>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</si>
  <si>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</si>
  <si>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</si>
  <si>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</si>
  <si>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</si>
  <si>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</si>
  <si>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</si>
  <si>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</si>
  <si>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</si>
  <si>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</si>
  <si>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</si>
  <si>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</si>
  <si>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</si>
  <si>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</si>
  <si>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</si>
  <si>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</si>
  <si>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</si>
  <si>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</si>
  <si>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</si>
  <si>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</si>
  <si>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</si>
  <si>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</si>
  <si>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</si>
  <si>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</si>
  <si>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</si>
  <si>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</si>
  <si>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</si>
  <si>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</si>
  <si>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</si>
  <si>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</si>
  <si>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</si>
  <si>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</si>
  <si>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</si>
  <si>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</si>
  <si>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</si>
  <si>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</si>
  <si>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</si>
  <si>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</si>
  <si>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</si>
  <si>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</si>
  <si>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</si>
  <si>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</si>
  <si>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</si>
  <si>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</si>
  <si>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</si>
  <si>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</si>
  <si>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</si>
  <si>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</si>
  <si>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</si>
  <si>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</si>
  <si>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</si>
  <si>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</si>
  <si>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</si>
  <si>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</si>
  <si>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</si>
  <si>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</si>
  <si>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</si>
  <si>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</si>
  <si>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</si>
  <si>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</si>
  <si>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</si>
  <si>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</si>
  <si>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</si>
  <si>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</si>
  <si>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</si>
  <si>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</si>
  <si>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</si>
  <si>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</si>
  <si>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</si>
  <si>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</si>
  <si>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</si>
  <si>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</si>
  <si>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</si>
  <si>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</si>
  <si>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</si>
  <si>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</si>
  <si>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</si>
  <si>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</si>
  <si>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</si>
  <si>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</si>
  <si>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</si>
  <si>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</si>
  <si>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</si>
  <si>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</si>
  <si>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</si>
  <si>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</si>
  <si>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</si>
  <si>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</si>
  <si>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</si>
  <si>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</si>
  <si>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</si>
  <si>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</si>
  <si>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</si>
  <si>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</si>
  <si>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</si>
  <si>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</si>
  <si>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</si>
  <si>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</si>
  <si>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</si>
  <si>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</si>
  <si>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</si>
  <si>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</si>
  <si>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</si>
  <si>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</si>
  <si>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</si>
  <si>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</si>
  <si>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</si>
  <si>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</si>
  <si>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</si>
  <si>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</si>
  <si>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</si>
  <si>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</si>
  <si>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</si>
  <si>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</si>
  <si>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</si>
  <si>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</si>
  <si>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</si>
  <si>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</si>
  <si>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</si>
  <si>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</si>
  <si>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</si>
  <si>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</si>
  <si>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</si>
  <si>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</si>
  <si>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</si>
  <si>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</si>
  <si>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</si>
  <si>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</si>
  <si>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</si>
  <si>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</si>
  <si>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</si>
  <si>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</si>
  <si>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</si>
  <si>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</si>
  <si>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</si>
  <si>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</si>
  <si>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</si>
  <si>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</si>
  <si>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</si>
  <si>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</si>
  <si>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</si>
  <si>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</si>
  <si>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</si>
  <si>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</si>
  <si>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</si>
  <si>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</si>
  <si>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</si>
  <si>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</si>
  <si>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</si>
  <si>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</si>
  <si>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</si>
  <si>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</si>
  <si>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</si>
  <si>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</si>
  <si>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</si>
  <si>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</si>
  <si>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</si>
  <si>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</si>
  <si>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</si>
  <si>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</si>
  <si>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</si>
  <si>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</si>
  <si>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</si>
  <si>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</si>
  <si>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</si>
  <si>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</si>
  <si>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</si>
  <si>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</si>
  <si>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</si>
  <si>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</si>
  <si>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</si>
  <si>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</si>
  <si>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</si>
  <si>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</si>
  <si>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</si>
  <si>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</si>
  <si>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</si>
  <si>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</si>
  <si>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</si>
  <si>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</si>
  <si>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</si>
  <si>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</si>
  <si>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</si>
  <si>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</si>
  <si>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</si>
  <si>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</si>
  <si>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</si>
  <si>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</si>
  <si>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</si>
  <si>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</si>
  <si>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</si>
  <si>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</si>
  <si>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</si>
  <si>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</si>
  <si>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</si>
  <si>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</si>
  <si>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</si>
  <si>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</si>
  <si>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</si>
  <si>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</si>
  <si>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</si>
  <si>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</si>
  <si>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</si>
  <si>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</si>
  <si>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</si>
  <si>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</si>
  <si>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</si>
  <si>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</si>
  <si>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</si>
  <si>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</si>
  <si>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</si>
  <si>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</si>
  <si>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</si>
  <si>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</si>
  <si>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</si>
  <si>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</si>
  <si>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</si>
  <si>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</si>
  <si>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</si>
  <si>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</si>
  <si>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</si>
  <si>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</si>
  <si>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</si>
  <si>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</si>
  <si>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</si>
  <si>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</si>
  <si>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</si>
  <si>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</si>
  <si>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</si>
  <si>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</si>
  <si>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</si>
  <si>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</si>
  <si>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</si>
  <si>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</si>
  <si>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</si>
  <si>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</si>
  <si>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</si>
  <si>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</si>
  <si>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</si>
  <si>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</si>
  <si>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</si>
  <si>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</si>
  <si>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</si>
  <si>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</si>
  <si>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</si>
  <si>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</si>
  <si>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</si>
  <si>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</si>
  <si>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</si>
  <si>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</si>
  <si>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</si>
  <si>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</si>
  <si>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</si>
  <si>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</si>
  <si>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</si>
  <si>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</si>
  <si>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</si>
  <si>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</si>
  <si>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</si>
  <si>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</si>
  <si>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</si>
  <si>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</si>
  <si>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</si>
  <si>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</si>
  <si>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</si>
  <si>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</si>
  <si>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</si>
  <si>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</si>
  <si>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</si>
  <si>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</si>
  <si>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</si>
  <si>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</si>
  <si>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</si>
  <si>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</si>
  <si>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</si>
  <si>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</si>
  <si>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</si>
  <si>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</si>
  <si>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</si>
  <si>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</si>
  <si>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</si>
  <si>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</si>
  <si>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</si>
  <si>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</si>
  <si>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</si>
  <si>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</si>
  <si>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</si>
  <si>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</si>
  <si>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</si>
  <si>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</si>
  <si>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</si>
  <si>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</si>
  <si>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</si>
  <si>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</si>
  <si>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</si>
  <si>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</si>
  <si>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</si>
  <si>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</si>
  <si>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</si>
  <si>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</si>
  <si>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</si>
  <si>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</si>
  <si>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</si>
  <si>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</si>
  <si>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</si>
  <si>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</si>
  <si>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</si>
  <si>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</si>
  <si>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</si>
  <si>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</si>
  <si>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</si>
  <si>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</si>
  <si>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</si>
  <si>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</si>
  <si>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</si>
  <si>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</si>
  <si>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</si>
  <si>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</si>
  <si>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</si>
  <si>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</si>
  <si>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</si>
  <si>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</si>
  <si>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</si>
  <si>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</si>
  <si>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</si>
  <si>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</si>
  <si>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</si>
  <si>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</si>
  <si>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</si>
  <si>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</si>
  <si>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</si>
  <si>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</si>
  <si>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</si>
  <si>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</si>
  <si>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</si>
  <si>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</si>
  <si>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</si>
  <si>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</si>
  <si>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</si>
  <si>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</si>
  <si>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</si>
  <si>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</si>
  <si>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</si>
  <si>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</si>
  <si>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</si>
  <si>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</si>
  <si>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</si>
  <si>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</si>
  <si>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</si>
  <si>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</si>
  <si>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</si>
  <si>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</si>
  <si>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</si>
  <si>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</si>
  <si>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</si>
  <si>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</si>
  <si>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</si>
  <si>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</si>
  <si>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</si>
  <si>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</si>
  <si>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</si>
  <si>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</si>
  <si>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</si>
  <si>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</si>
  <si>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</si>
  <si>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</si>
  <si>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</si>
  <si>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</si>
  <si>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</si>
  <si>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</si>
  <si>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</si>
  <si>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</si>
  <si>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</si>
  <si>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</si>
  <si>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</si>
  <si>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</si>
  <si>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</si>
  <si>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</si>
  <si>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</si>
  <si>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</si>
  <si>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</si>
  <si>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</si>
  <si>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</si>
  <si>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</si>
  <si>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</si>
  <si>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</si>
  <si>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</si>
  <si>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</si>
  <si>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</si>
  <si>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</si>
  <si>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</si>
  <si>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</si>
  <si>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</si>
  <si>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</si>
  <si>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</si>
  <si>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</si>
  <si>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</si>
  <si>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</si>
  <si>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</si>
  <si>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</si>
  <si>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</si>
  <si>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</si>
  <si>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</si>
  <si>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</si>
  <si>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</si>
  <si>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</si>
  <si>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</si>
  <si>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</si>
  <si>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</si>
  <si>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</si>
  <si>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</si>
  <si>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</si>
  <si>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</si>
  <si>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</si>
  <si>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</si>
  <si>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</si>
  <si>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</si>
  <si>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</si>
  <si>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</si>
  <si>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</si>
  <si>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</si>
  <si>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</si>
  <si>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</si>
  <si>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</si>
  <si>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</si>
  <si>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</si>
  <si>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</si>
  <si>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</si>
  <si>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</si>
  <si>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</si>
  <si>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</si>
  <si>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</si>
  <si>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</si>
  <si>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</si>
  <si>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</si>
  <si>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</si>
  <si>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</si>
  <si>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</si>
  <si>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</si>
  <si>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</si>
  <si>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</si>
  <si>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</si>
  <si>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</si>
  <si>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</si>
  <si>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</si>
  <si>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</si>
  <si>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</si>
  <si>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</si>
  <si>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</si>
  <si>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</si>
  <si>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</si>
  <si>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</si>
  <si>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</si>
  <si>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</si>
  <si>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</si>
  <si>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</si>
  <si>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</si>
  <si>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</si>
  <si>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</si>
  <si>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</si>
  <si>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</si>
  <si>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</si>
  <si>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</si>
  <si>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</si>
  <si>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</si>
  <si>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</si>
  <si>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</si>
  <si>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</si>
  <si>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</si>
  <si>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</si>
  <si>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</si>
  <si>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</si>
  <si>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</si>
  <si>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</si>
  <si>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</si>
  <si>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</si>
  <si>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</si>
  <si>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</si>
  <si>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</si>
  <si>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</si>
  <si>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</si>
  <si>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</si>
  <si>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</si>
  <si>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</si>
  <si>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</si>
  <si>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</si>
  <si>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</si>
  <si>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</si>
  <si>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</si>
  <si>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</si>
  <si>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</si>
  <si>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</si>
  <si>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</si>
  <si>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</si>
  <si>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</si>
  <si>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</si>
  <si>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</si>
  <si>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</si>
  <si>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</si>
  <si>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</si>
  <si>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</si>
  <si>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</si>
  <si>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</si>
  <si>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</si>
  <si>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</si>
  <si>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</si>
  <si>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</si>
  <si>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</si>
  <si>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</si>
  <si>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</si>
  <si>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</si>
  <si>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</si>
  <si>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</si>
  <si>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</si>
  <si>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</si>
  <si>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</si>
  <si>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</si>
  <si>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</si>
  <si>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</si>
  <si>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</si>
  <si>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</si>
  <si>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</si>
  <si>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</si>
  <si>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</si>
  <si>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</si>
  <si>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</si>
  <si>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</si>
  <si>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</si>
  <si>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</si>
  <si>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</si>
  <si>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</si>
  <si>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</si>
  <si>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</si>
  <si>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</si>
  <si>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</si>
  <si>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</si>
  <si>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</si>
  <si>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</si>
  <si>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</si>
  <si>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</si>
  <si>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</si>
  <si>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</si>
  <si>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</si>
  <si>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</si>
  <si>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</si>
  <si>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</si>
  <si>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</si>
  <si>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</si>
  <si>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</si>
  <si>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</si>
  <si>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</si>
  <si>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</si>
  <si>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</si>
  <si>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</si>
  <si>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</si>
  <si>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</si>
  <si>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</si>
  <si>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</si>
  <si>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</si>
  <si>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</si>
  <si>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</si>
  <si>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</si>
  <si>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</si>
  <si>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</si>
  <si>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</si>
  <si>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</si>
  <si>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</si>
  <si>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</si>
  <si>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</si>
  <si>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</si>
  <si>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</si>
  <si>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</si>
  <si>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</si>
  <si>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</si>
  <si>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</si>
  <si>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</si>
  <si>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</si>
  <si>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</si>
  <si>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</si>
  <si>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</si>
  <si>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</si>
  <si>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</si>
  <si>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</si>
  <si>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</si>
  <si>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</si>
  <si>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</si>
  <si>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</si>
  <si>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</si>
  <si>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</si>
  <si>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</si>
  <si>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</si>
  <si>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</si>
  <si>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</si>
  <si>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</si>
  <si>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</si>
  <si>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</si>
  <si>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</si>
  <si>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</si>
  <si>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</si>
  <si>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</si>
  <si>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</si>
  <si>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</si>
  <si>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</si>
  <si>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</si>
  <si>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</si>
  <si>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</si>
  <si>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</si>
  <si>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</si>
  <si>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</si>
  <si>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</si>
  <si>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</si>
  <si>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</si>
  <si>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</si>
  <si>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</si>
  <si>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</si>
  <si>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</si>
  <si>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</si>
  <si>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</si>
  <si>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</si>
  <si>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</si>
  <si>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</si>
  <si>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</si>
  <si>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</si>
  <si>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</si>
  <si>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</si>
  <si>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</si>
  <si>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</si>
  <si>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</si>
  <si>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</si>
  <si>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</si>
  <si>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</si>
  <si>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</si>
  <si>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</si>
  <si>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</si>
  <si>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</si>
  <si>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</si>
  <si>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</si>
  <si>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</si>
  <si>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</si>
  <si>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</si>
  <si>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</si>
  <si>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</si>
  <si>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</si>
  <si>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</si>
  <si>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</si>
  <si>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</si>
  <si>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</si>
  <si>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</si>
  <si>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</si>
  <si>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</si>
  <si>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</si>
  <si>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</si>
  <si>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</si>
  <si>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</si>
  <si>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</si>
  <si>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</si>
  <si>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</si>
  <si>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</si>
  <si>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</si>
  <si>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</si>
  <si>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</si>
  <si>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</si>
  <si>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</si>
  <si>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</si>
  <si>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</si>
  <si>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</si>
  <si>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</si>
  <si>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</si>
  <si>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</si>
  <si>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</si>
  <si>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</si>
  <si>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</si>
  <si>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</si>
  <si>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</si>
  <si>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</si>
  <si>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</si>
  <si>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</si>
  <si>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</si>
  <si>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</si>
  <si>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</si>
  <si>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</si>
  <si>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</si>
  <si>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</si>
  <si>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</si>
  <si>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</si>
  <si>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</si>
  <si>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</si>
  <si>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</si>
  <si>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</si>
  <si>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</si>
  <si>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</si>
  <si>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</si>
  <si>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</si>
  <si>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</si>
  <si>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</si>
  <si>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</si>
  <si>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</si>
  <si>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</si>
  <si>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</si>
  <si>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</si>
  <si>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</si>
  <si>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</si>
  <si>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</si>
  <si>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</si>
  <si>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</si>
  <si>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</si>
  <si>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</si>
  <si>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</si>
  <si>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</si>
  <si>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</si>
  <si>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</si>
  <si>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</si>
  <si>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</si>
  <si>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</si>
  <si>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</si>
  <si>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</si>
  <si>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</si>
  <si>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</si>
  <si>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</si>
  <si>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</si>
  <si>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</si>
  <si>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</si>
  <si>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</si>
  <si>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</si>
  <si>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</si>
  <si>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</si>
  <si>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</si>
  <si>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</si>
  <si>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</si>
  <si>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</si>
  <si>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</si>
  <si>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</si>
  <si>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</si>
  <si>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</si>
  <si>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</si>
  <si>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</si>
  <si>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</si>
  <si>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</si>
  <si>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</si>
  <si>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</si>
  <si>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</si>
  <si>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</si>
  <si>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</si>
  <si>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</si>
  <si>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</si>
  <si>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</si>
  <si>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</si>
  <si>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</si>
  <si>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</si>
  <si>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</si>
  <si>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</si>
  <si>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</si>
  <si>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</si>
  <si>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</si>
  <si>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</si>
  <si>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</si>
  <si>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</si>
  <si>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</si>
  <si>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</si>
  <si>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</si>
  <si>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</si>
  <si>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</si>
  <si>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</si>
  <si>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</si>
  <si>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</si>
  <si>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</si>
  <si>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</si>
  <si>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</si>
  <si>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</si>
  <si>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</si>
  <si>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</si>
  <si>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</si>
  <si>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</si>
  <si>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</si>
  <si>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</si>
  <si>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</si>
  <si>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</si>
  <si>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</si>
  <si>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</si>
  <si>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</si>
  <si>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</si>
  <si>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</si>
  <si>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</si>
  <si>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</si>
  <si>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</si>
  <si>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</si>
  <si>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</si>
  <si>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</si>
  <si>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</si>
  <si>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</si>
  <si>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</si>
  <si>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</si>
  <si>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</si>
  <si>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</si>
  <si>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</si>
  <si>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</si>
  <si>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</si>
  <si>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</si>
  <si>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</si>
  <si>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</si>
  <si>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</si>
  <si>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</si>
  <si>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</si>
  <si>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</si>
  <si>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</si>
  <si>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</si>
  <si>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</si>
  <si>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</si>
  <si>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</si>
  <si>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</si>
  <si>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</si>
  <si>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</si>
  <si>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</si>
  <si>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</si>
  <si>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</si>
  <si>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</si>
  <si>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</si>
  <si>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</si>
  <si>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</si>
  <si>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</si>
  <si>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</si>
  <si>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</si>
  <si>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</si>
  <si>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</si>
  <si>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</si>
  <si>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</si>
  <si>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</si>
  <si>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</si>
  <si>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</si>
  <si>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</si>
  <si>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</si>
  <si>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</si>
  <si>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</si>
  <si>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</si>
  <si>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</si>
  <si>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</si>
  <si>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</si>
  <si>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</si>
  <si>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</si>
  <si>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</si>
  <si>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</si>
  <si>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</si>
  <si>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</si>
  <si>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</si>
  <si>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</si>
  <si>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</si>
  <si>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</si>
  <si>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</si>
  <si>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</si>
  <si>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</si>
  <si>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</si>
  <si>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</si>
  <si>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</si>
  <si>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</si>
  <si>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</si>
  <si>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</si>
  <si>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</si>
  <si>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</si>
  <si>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</si>
  <si>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</si>
  <si>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</si>
  <si>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</si>
  <si>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</si>
  <si>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</si>
  <si>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</si>
  <si>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</si>
  <si>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</si>
  <si>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</si>
  <si>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</si>
  <si>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</si>
  <si>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</si>
  <si>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</si>
  <si>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</si>
  <si>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</si>
  <si>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</si>
  <si>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</si>
  <si>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</si>
  <si>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</si>
  <si>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</si>
  <si>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</si>
  <si>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</si>
  <si>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</si>
  <si>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</si>
  <si>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</si>
  <si>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</si>
  <si>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</si>
  <si>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</si>
  <si>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</si>
  <si>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</si>
  <si>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</si>
  <si>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</si>
  <si>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</si>
  <si>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</si>
  <si>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</si>
  <si>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</si>
  <si>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</si>
  <si>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</si>
  <si>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</si>
  <si>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</si>
  <si>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</si>
  <si>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</si>
  <si>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</si>
  <si>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</si>
  <si>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</si>
  <si>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</si>
  <si>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</si>
  <si>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</si>
  <si>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</si>
  <si>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</si>
  <si>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</si>
  <si>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</si>
  <si>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</si>
  <si>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</si>
  <si>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</si>
  <si>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</si>
  <si>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</si>
  <si>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</si>
  <si>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</si>
  <si>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</si>
  <si>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</si>
  <si>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</si>
  <si>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</si>
  <si>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</si>
  <si>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</si>
  <si>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</si>
  <si>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</si>
  <si>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</si>
  <si>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</si>
  <si>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</si>
  <si>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</si>
  <si>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</si>
  <si>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</si>
  <si>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</si>
  <si>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</si>
  <si>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</si>
  <si>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</si>
  <si>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</si>
  <si>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</si>
  <si>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</si>
  <si>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</si>
  <si>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</si>
  <si>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</si>
  <si>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</si>
  <si>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</si>
  <si>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</si>
  <si>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</si>
  <si>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</si>
  <si>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</si>
  <si>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</si>
  <si>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</si>
  <si>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</si>
  <si>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</si>
  <si>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</si>
  <si>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</si>
  <si>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</si>
  <si>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</si>
  <si>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</si>
  <si>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</si>
  <si>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</si>
  <si>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</si>
  <si>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</si>
  <si>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</si>
  <si>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</si>
  <si>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</si>
  <si>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</si>
  <si>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</si>
  <si>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</si>
  <si>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</si>
  <si>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</si>
  <si>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</si>
  <si>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</si>
  <si>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</si>
  <si>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</si>
  <si>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</si>
  <si>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</si>
  <si>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</si>
  <si>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</si>
  <si>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</si>
  <si>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</si>
  <si>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</si>
  <si>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</si>
  <si>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</si>
  <si>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</si>
  <si>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</si>
  <si>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</si>
  <si>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</si>
  <si>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</si>
  <si>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</si>
  <si>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</si>
  <si>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</si>
  <si>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</si>
  <si>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</si>
  <si>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</si>
  <si>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</si>
  <si>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</si>
  <si>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</si>
  <si>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</si>
  <si>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</si>
  <si>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</si>
  <si>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</si>
  <si>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</si>
  <si>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</si>
  <si>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</si>
  <si>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</si>
  <si>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</si>
  <si>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</si>
  <si>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</si>
  <si>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</si>
  <si>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</si>
  <si>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</si>
  <si>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</si>
  <si>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</si>
  <si>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</si>
  <si>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</si>
  <si>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</si>
  <si>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</si>
  <si>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</si>
  <si>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</si>
  <si>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</si>
  <si>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</si>
  <si>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</si>
  <si>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</si>
  <si>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</si>
  <si>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</si>
  <si>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</si>
  <si>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</si>
  <si>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</si>
  <si>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</si>
  <si>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</si>
  <si>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</si>
  <si>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</si>
  <si>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</si>
  <si>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</si>
  <si>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</si>
  <si>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</si>
  <si>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</si>
  <si>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</si>
  <si>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</si>
  <si>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</si>
  <si>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</si>
  <si>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</si>
  <si>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</si>
  <si>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</si>
  <si>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</si>
  <si>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</si>
  <si>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</si>
  <si>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</si>
  <si>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</si>
  <si>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</si>
  <si>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</si>
  <si>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</si>
  <si>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</si>
  <si>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</si>
  <si>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</si>
  <si>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</si>
  <si>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</si>
  <si>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</si>
  <si>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</si>
  <si>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</si>
  <si>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</si>
  <si>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</si>
  <si>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</si>
  <si>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</si>
  <si>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</si>
  <si>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</si>
  <si>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</si>
  <si>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</si>
  <si>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</si>
  <si>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</si>
  <si>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</si>
  <si>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</si>
  <si>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</si>
  <si>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</si>
  <si>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</si>
  <si>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</si>
  <si>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</si>
  <si>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</si>
  <si>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</si>
  <si>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</si>
  <si>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</si>
  <si>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</si>
  <si>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</si>
  <si>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</si>
  <si>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</si>
  <si>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</si>
  <si>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</si>
  <si>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</si>
  <si>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</si>
  <si>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</si>
  <si>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</si>
  <si>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</si>
  <si>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</si>
  <si>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</si>
  <si>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</si>
  <si>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</si>
  <si>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</si>
  <si>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</si>
  <si>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</si>
  <si>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</si>
  <si>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</si>
  <si>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</si>
  <si>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</si>
  <si>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</si>
  <si>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</si>
  <si>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</si>
  <si>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</si>
  <si>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</si>
  <si>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</si>
  <si>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</si>
  <si>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</si>
  <si>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</si>
  <si>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</si>
  <si>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</si>
  <si>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</si>
  <si>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</si>
  <si>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</si>
  <si>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</si>
  <si>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</si>
  <si>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</si>
  <si>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</si>
  <si>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</si>
  <si>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</si>
  <si>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</si>
  <si>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</si>
  <si>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</si>
  <si>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</si>
  <si>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</si>
  <si>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</si>
  <si>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</si>
  <si>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</si>
  <si>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</si>
  <si>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</si>
  <si>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</si>
  <si>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</si>
  <si>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</si>
  <si>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</si>
  <si>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</si>
  <si>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</si>
  <si>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</si>
  <si>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</si>
  <si>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</si>
  <si>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</si>
  <si>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</si>
  <si>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</si>
  <si>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</si>
  <si>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</si>
  <si>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</si>
  <si>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</si>
  <si>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</si>
  <si>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</si>
  <si>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</si>
  <si>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</si>
  <si>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</si>
  <si>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</si>
  <si>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</si>
  <si>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</si>
  <si>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</si>
  <si>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</si>
  <si>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</si>
  <si>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</si>
  <si>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</si>
  <si>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</si>
  <si>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</si>
  <si>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</si>
  <si>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</si>
  <si>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</si>
  <si>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</si>
  <si>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</si>
  <si>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</si>
  <si>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</si>
  <si>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</si>
  <si>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</si>
  <si>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</si>
  <si>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</si>
  <si>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</si>
  <si>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</si>
  <si>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</si>
  <si>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</si>
  <si>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</si>
  <si>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</si>
  <si>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</si>
  <si>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</si>
  <si>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</si>
  <si>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</si>
  <si>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</si>
  <si>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</si>
  <si>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</si>
  <si>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</si>
  <si>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</si>
  <si>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</si>
  <si>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</si>
  <si>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</si>
  <si>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</si>
  <si>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</si>
  <si>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</si>
  <si>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</si>
  <si>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</si>
  <si>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</si>
  <si>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</si>
  <si>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</si>
  <si>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</si>
  <si>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</si>
  <si>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</si>
  <si>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</si>
  <si>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</si>
  <si>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</si>
  <si>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</si>
  <si>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</si>
  <si>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</si>
  <si>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</si>
  <si>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</si>
  <si>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</si>
  <si>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</si>
  <si>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</si>
  <si>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</si>
  <si>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</si>
  <si>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</si>
  <si>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</si>
  <si>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</si>
  <si>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</si>
  <si>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</si>
  <si>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</si>
  <si>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</si>
  <si>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</si>
  <si>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</si>
  <si>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</si>
  <si>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</si>
  <si>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</si>
  <si>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</si>
  <si>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</si>
  <si>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</si>
  <si>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</si>
  <si>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</si>
  <si>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</si>
  <si>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</si>
  <si>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</si>
  <si>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</si>
  <si>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</si>
  <si>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</si>
  <si>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</si>
  <si>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</si>
  <si>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</si>
  <si>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</si>
  <si>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</si>
  <si>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</si>
  <si>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</si>
  <si>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</si>
  <si>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</si>
  <si>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</si>
  <si>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</si>
  <si>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</si>
  <si>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</si>
  <si>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</si>
  <si>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</si>
  <si>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</si>
  <si>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</si>
  <si>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</si>
  <si>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</si>
  <si>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</si>
  <si>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</si>
  <si>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</si>
  <si>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</si>
  <si>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</si>
  <si>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</si>
  <si>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</si>
  <si>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</si>
  <si>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</si>
  <si>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</si>
  <si>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</si>
  <si>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</si>
  <si>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</si>
  <si>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</si>
  <si>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</si>
  <si>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</si>
  <si>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</si>
  <si>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</si>
  <si>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</si>
  <si>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</si>
  <si>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</si>
  <si>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</si>
  <si>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</si>
  <si>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</si>
  <si>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</si>
  <si>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</si>
  <si>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</si>
  <si>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</si>
  <si>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</si>
  <si>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</si>
  <si>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</si>
  <si>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</si>
  <si>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</si>
  <si>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</si>
  <si>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</si>
  <si>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</si>
  <si>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</si>
  <si>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</si>
  <si>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</si>
  <si>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</si>
  <si>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</si>
  <si>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</si>
  <si>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</si>
  <si>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</si>
  <si>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</si>
  <si>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</si>
  <si>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</si>
  <si>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</si>
  <si>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</si>
  <si>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</si>
  <si>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</si>
  <si>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</si>
  <si>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</si>
  <si>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</si>
  <si>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</si>
  <si>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</si>
  <si>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</si>
  <si>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</si>
  <si>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</si>
  <si>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</si>
  <si>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</si>
  <si>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</si>
  <si>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</si>
  <si>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</si>
  <si>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</si>
  <si>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</si>
  <si>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</si>
  <si>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</si>
  <si>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</si>
  <si>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</si>
  <si>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</si>
  <si>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</si>
  <si>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</si>
  <si>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</si>
  <si>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</si>
  <si>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</si>
  <si>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</si>
  <si>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</si>
  <si>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</si>
  <si>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</si>
  <si>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</si>
  <si>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</si>
  <si>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</si>
  <si>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</si>
  <si>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</si>
  <si>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</si>
  <si>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</si>
  <si>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</si>
  <si>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</si>
  <si>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</si>
  <si>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</si>
  <si>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</si>
  <si>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</si>
  <si>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</si>
  <si>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</si>
  <si>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</si>
  <si>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</si>
  <si>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</si>
  <si>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</si>
  <si>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</si>
  <si>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</si>
  <si>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</si>
  <si>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</si>
  <si>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</si>
  <si>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</si>
  <si>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</si>
  <si>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</si>
  <si>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</si>
  <si>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</si>
  <si>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</si>
  <si>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</si>
  <si>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</si>
  <si>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</si>
  <si>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</si>
  <si>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</si>
  <si>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</si>
  <si>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</si>
  <si>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</si>
  <si>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</si>
  <si>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</si>
  <si>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</si>
  <si>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</si>
  <si>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</si>
  <si>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</si>
  <si>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</si>
  <si>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</si>
  <si>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</si>
  <si>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</si>
  <si>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</si>
  <si>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</si>
  <si>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</si>
  <si>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</si>
  <si>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</si>
  <si>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</si>
  <si>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</si>
  <si>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</si>
  <si>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</si>
  <si>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</si>
  <si>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</si>
  <si>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</si>
  <si>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</si>
  <si>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</si>
  <si>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</si>
  <si>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</si>
  <si>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</si>
  <si>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</si>
  <si>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</si>
  <si>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</si>
  <si>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</si>
  <si>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</si>
  <si>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</si>
  <si>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</si>
  <si>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</si>
  <si>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</si>
  <si>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</si>
  <si>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</si>
  <si>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</si>
  <si>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</si>
  <si>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</si>
  <si>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</si>
  <si>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</si>
  <si>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</si>
  <si>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</si>
  <si>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</si>
  <si>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</si>
  <si>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</si>
  <si>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</si>
  <si>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</si>
  <si>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</si>
  <si>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</si>
  <si>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</si>
  <si>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</si>
  <si>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</si>
  <si>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</si>
  <si>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</si>
  <si>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</si>
  <si>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</si>
  <si>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</si>
  <si>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</si>
  <si>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</si>
  <si>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</si>
  <si>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</si>
  <si>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</si>
  <si>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</si>
  <si>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</si>
  <si>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</si>
  <si>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</si>
  <si>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</si>
  <si>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</si>
  <si>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</si>
  <si>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</si>
  <si>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</si>
  <si>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</si>
  <si>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</si>
  <si>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</si>
  <si>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</si>
  <si>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</si>
  <si>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</si>
  <si>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</si>
  <si>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</si>
  <si>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</si>
  <si>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</si>
  <si>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</si>
  <si>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</si>
  <si>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</si>
  <si>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</si>
  <si>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</si>
  <si>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</si>
  <si>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</si>
  <si>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</si>
  <si>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</si>
  <si>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</si>
  <si>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</si>
  <si>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</si>
  <si>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</si>
  <si>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</si>
  <si>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</si>
  <si>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</si>
  <si>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</si>
  <si>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</si>
  <si>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</si>
  <si>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</si>
  <si>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</si>
  <si>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</si>
  <si>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</si>
  <si>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</si>
  <si>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</si>
  <si>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</si>
  <si>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</si>
  <si>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</si>
  <si>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</si>
  <si>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</si>
  <si>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</si>
  <si>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</si>
  <si>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</si>
  <si>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</si>
  <si>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</si>
  <si>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</si>
  <si>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</si>
  <si>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</si>
  <si>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</si>
  <si>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</si>
  <si>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</si>
  <si>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</si>
  <si>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</si>
  <si>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</si>
  <si>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</si>
  <si>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</si>
  <si>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</si>
  <si>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</si>
  <si>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</si>
  <si>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</si>
  <si>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</si>
  <si>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</si>
  <si>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</si>
  <si>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</si>
  <si>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</si>
  <si>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</si>
  <si>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</si>
  <si>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</si>
  <si>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</si>
  <si>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</si>
  <si>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</si>
  <si>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</si>
  <si>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</si>
  <si>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</si>
  <si>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</si>
  <si>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</si>
  <si>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</si>
  <si>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</si>
  <si>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</si>
  <si>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</si>
  <si>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</si>
  <si>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</si>
  <si>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</si>
  <si>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</si>
  <si>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</si>
  <si>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</si>
  <si>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</si>
  <si>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</si>
  <si>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</si>
  <si>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</si>
  <si>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</si>
  <si>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</si>
  <si>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</si>
  <si>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</si>
  <si>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</si>
  <si>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</si>
  <si>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</si>
  <si>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</si>
  <si>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</si>
  <si>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</si>
  <si>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</si>
  <si>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</si>
  <si>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</si>
  <si>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</si>
  <si>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</si>
  <si>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</si>
  <si>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</si>
  <si>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</si>
  <si>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</si>
  <si>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</si>
  <si>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</si>
  <si>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</si>
  <si>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</si>
  <si>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</si>
  <si>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</si>
  <si>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</si>
  <si>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</si>
  <si>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</si>
  <si>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</si>
  <si>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</si>
  <si>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</si>
  <si>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</si>
  <si>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</si>
  <si>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</si>
  <si>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</si>
  <si>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</si>
  <si>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</si>
  <si>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</si>
  <si>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</si>
  <si>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</si>
  <si>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</si>
  <si>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</si>
  <si>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</si>
  <si>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</si>
  <si>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</si>
  <si>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</si>
  <si>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</si>
  <si>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</si>
  <si>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</si>
  <si>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</si>
  <si>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</si>
  <si>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</si>
  <si>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</si>
  <si>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</si>
  <si>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</si>
  <si>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</si>
  <si>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</si>
  <si>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</si>
  <si>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</si>
  <si>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</si>
  <si>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</si>
  <si>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</si>
  <si>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</si>
  <si>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</si>
  <si>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</si>
  <si>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</si>
  <si>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</si>
  <si>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</si>
  <si>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</si>
  <si>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</si>
  <si>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</si>
  <si>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</si>
  <si>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</si>
  <si>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</si>
  <si>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</si>
  <si>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</si>
  <si>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</si>
  <si>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</si>
  <si>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</si>
  <si>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</si>
  <si>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</si>
  <si>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</si>
  <si>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</si>
  <si>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</si>
  <si>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</si>
  <si>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</si>
  <si>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</si>
  <si>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</si>
  <si>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</si>
  <si>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</si>
  <si>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</si>
  <si>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</si>
  <si>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</si>
  <si>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</si>
  <si>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</si>
  <si>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</si>
  <si>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</si>
  <si>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</si>
  <si>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</si>
  <si>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</si>
  <si>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</si>
  <si>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</si>
  <si>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</si>
  <si>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</si>
  <si>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</si>
  <si>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</si>
  <si>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</si>
  <si>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</si>
  <si>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</si>
  <si>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</si>
  <si>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</si>
  <si>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</si>
  <si>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</si>
  <si>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</si>
  <si>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</si>
  <si>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</si>
  <si>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</si>
  <si>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</si>
  <si>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</si>
  <si>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</si>
  <si>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</si>
  <si>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</si>
  <si>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</si>
  <si>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</si>
  <si>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</si>
  <si>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</si>
  <si>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</si>
  <si>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</si>
  <si>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</si>
  <si>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</si>
  <si>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</si>
  <si>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</si>
  <si>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</si>
  <si>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</si>
  <si>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</si>
  <si>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</si>
  <si>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</si>
  <si>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</si>
  <si>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</si>
  <si>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</si>
  <si>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</si>
  <si>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</si>
  <si>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</si>
  <si>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</si>
  <si>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</si>
  <si>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</si>
  <si>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</si>
  <si>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</si>
  <si>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</si>
  <si>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</si>
  <si>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</si>
  <si>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</si>
  <si>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</si>
  <si>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</si>
  <si>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</si>
  <si>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</si>
  <si>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</si>
  <si>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</si>
  <si>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</si>
  <si>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</si>
  <si>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</si>
  <si>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</si>
  <si>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</si>
  <si>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</si>
  <si>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</si>
  <si>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</si>
  <si>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</si>
  <si>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</si>
  <si>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</si>
  <si>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</si>
  <si>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</si>
  <si>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</si>
  <si>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</si>
  <si>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</si>
  <si>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</si>
  <si>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</si>
  <si>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</si>
  <si>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</si>
  <si>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</si>
  <si>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</si>
  <si>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</si>
  <si>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</si>
  <si>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</si>
  <si>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</si>
  <si>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</si>
  <si>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</si>
  <si>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</si>
  <si>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</si>
  <si>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</si>
  <si>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</si>
  <si>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</si>
  <si>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</si>
  <si>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</si>
  <si>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</si>
  <si>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</si>
  <si>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</si>
  <si>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</si>
  <si>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</si>
  <si>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</si>
  <si>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</si>
  <si>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</si>
  <si>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</si>
  <si>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</si>
  <si>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</si>
  <si>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</si>
  <si>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</si>
  <si>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</si>
  <si>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</si>
  <si>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</si>
  <si>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</si>
  <si>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</si>
  <si>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</si>
  <si>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</si>
  <si>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</si>
  <si>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</si>
  <si>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</si>
  <si>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</si>
  <si>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</si>
  <si>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</si>
  <si>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</si>
  <si>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</si>
  <si>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</si>
  <si>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</si>
  <si>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</si>
  <si>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</si>
  <si>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</si>
  <si>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</si>
  <si>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</si>
  <si>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</si>
  <si>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</si>
  <si>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</si>
  <si>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</si>
  <si>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</si>
  <si>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</si>
  <si>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</si>
  <si>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</si>
  <si>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</si>
  <si>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</si>
  <si>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</si>
  <si>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</si>
  <si>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</si>
  <si>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</si>
  <si>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</si>
  <si>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</si>
  <si>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</si>
  <si>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</si>
  <si>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</si>
  <si>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</si>
  <si>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</si>
  <si>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</si>
  <si>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</si>
  <si>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</si>
  <si>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</si>
  <si>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</si>
  <si>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</si>
  <si>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</si>
  <si>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</si>
  <si>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</si>
  <si>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</si>
  <si>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</si>
  <si>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</si>
  <si>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</si>
  <si>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</si>
  <si>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</si>
  <si>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</si>
  <si>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</si>
  <si>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</si>
  <si>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</si>
  <si>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</si>
  <si>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</si>
  <si>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</si>
  <si>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</si>
  <si>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</si>
  <si>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</si>
  <si>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</si>
  <si>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</si>
  <si>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</si>
  <si>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</si>
  <si>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</si>
  <si>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</si>
  <si>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</si>
  <si>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</si>
  <si>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</si>
  <si>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</si>
  <si>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</si>
  <si>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</si>
  <si>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</si>
  <si>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</si>
  <si>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</si>
  <si>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</si>
  <si>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</si>
  <si>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</si>
  <si>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</si>
  <si>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</si>
  <si>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</si>
  <si>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</si>
  <si>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</si>
  <si>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</si>
  <si>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</si>
  <si>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</si>
  <si>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</si>
  <si>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</si>
  <si>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</si>
  <si>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</si>
  <si>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</si>
  <si>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</si>
  <si>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</si>
  <si>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</si>
  <si>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</si>
  <si>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</si>
  <si>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</si>
  <si>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</si>
  <si>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</si>
  <si>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</si>
  <si>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</si>
  <si>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</si>
  <si>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</si>
  <si>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</si>
  <si>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</si>
  <si>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</si>
  <si>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</si>
  <si>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</si>
  <si>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</si>
  <si>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</si>
  <si>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</si>
  <si>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</si>
  <si>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</si>
  <si>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</si>
  <si>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</si>
  <si>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</si>
  <si>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</si>
  <si>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</si>
  <si>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</si>
  <si>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</si>
  <si>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</si>
  <si>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</si>
  <si>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</si>
  <si>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</si>
  <si>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</si>
  <si>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</si>
  <si>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</si>
  <si>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</si>
  <si>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</si>
  <si>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</si>
  <si>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</si>
  <si>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</si>
  <si>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</si>
  <si>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</si>
  <si>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</si>
  <si>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</si>
  <si>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</si>
  <si>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</si>
  <si>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</si>
  <si>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</si>
  <si>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</si>
  <si>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</si>
  <si>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</si>
  <si>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</si>
  <si>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</si>
  <si>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</si>
  <si>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</si>
  <si>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</si>
  <si>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</si>
  <si>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</si>
  <si>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</si>
  <si>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</si>
  <si>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</si>
  <si>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</si>
  <si>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</si>
  <si>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</si>
  <si>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</si>
  <si>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</si>
  <si>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</si>
  <si>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</si>
  <si>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</si>
  <si>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</si>
  <si>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</si>
  <si>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</si>
  <si>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</si>
  <si>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</si>
  <si>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</si>
  <si>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</si>
  <si>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</si>
  <si>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</si>
  <si>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</si>
  <si>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</si>
  <si>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</si>
  <si>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</si>
  <si>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</si>
  <si>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</si>
  <si>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</si>
  <si>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</si>
  <si>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</si>
  <si>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</si>
  <si>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</si>
  <si>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</si>
  <si>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</si>
  <si>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</si>
  <si>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</si>
  <si>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</si>
  <si>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</si>
  <si>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</si>
  <si>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</si>
  <si>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</si>
  <si>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</si>
  <si>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</si>
  <si>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</si>
  <si>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</si>
  <si>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</si>
  <si>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</si>
  <si>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</si>
  <si>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</si>
  <si>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</si>
  <si>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</si>
  <si>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</si>
  <si>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</si>
  <si>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</si>
  <si>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</si>
  <si>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</si>
  <si>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</si>
  <si>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</si>
  <si>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</si>
  <si>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</si>
  <si>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</si>
  <si>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</si>
  <si>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</si>
  <si>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</si>
  <si>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</si>
  <si>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</si>
  <si>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</si>
  <si>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</si>
  <si>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</si>
  <si>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</si>
  <si>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</si>
  <si>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</si>
  <si>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</si>
  <si>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</si>
  <si>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</si>
  <si>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</si>
  <si>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</si>
  <si>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</si>
  <si>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</si>
  <si>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</si>
  <si>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</si>
  <si>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</si>
  <si>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</si>
  <si>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</si>
  <si>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</si>
  <si>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</si>
  <si>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</si>
  <si>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</si>
  <si>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</si>
  <si>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</si>
  <si>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</si>
  <si>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</si>
  <si>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</si>
  <si>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</si>
  <si>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</si>
  <si>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</si>
  <si>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</si>
  <si>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</si>
  <si>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</si>
  <si>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</si>
  <si>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</si>
  <si>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</si>
  <si>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</si>
  <si>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</si>
  <si>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</si>
  <si>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</si>
  <si>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</si>
  <si>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</si>
  <si>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</si>
  <si>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</si>
  <si>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</si>
  <si>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</si>
  <si>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</si>
  <si>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</si>
  <si>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</si>
  <si>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</si>
  <si>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</si>
  <si>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</si>
  <si>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</si>
  <si>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</si>
  <si>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</si>
  <si>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</si>
  <si>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</si>
  <si>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</si>
  <si>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</si>
  <si>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</si>
  <si>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</si>
  <si>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</si>
  <si>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</si>
  <si>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</si>
  <si>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</si>
  <si>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</si>
  <si>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</si>
  <si>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</si>
  <si>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</si>
  <si>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</si>
  <si>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</si>
  <si>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</si>
  <si>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</si>
  <si>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</si>
  <si>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</si>
  <si>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</si>
  <si>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</si>
  <si>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</si>
  <si>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</si>
  <si>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</si>
  <si>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</si>
  <si>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</si>
  <si>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</si>
  <si>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</si>
  <si>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</si>
  <si>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</si>
  <si>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</si>
  <si>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</si>
  <si>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</si>
  <si>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</si>
  <si>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</si>
  <si>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</si>
  <si>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</si>
  <si>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</si>
  <si>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</si>
  <si>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</si>
  <si>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</si>
  <si>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</si>
  <si>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</si>
  <si>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</si>
  <si>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</si>
  <si>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</si>
  <si>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</si>
  <si>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</si>
  <si>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</si>
  <si>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</si>
  <si>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</si>
  <si>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</si>
  <si>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</si>
  <si>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</si>
  <si>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</si>
  <si>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</si>
  <si>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</si>
  <si>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</si>
  <si>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</si>
  <si>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</si>
  <si>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</si>
  <si>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</si>
  <si>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</si>
  <si>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</si>
  <si>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</si>
  <si>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</si>
  <si>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</si>
  <si>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</si>
  <si>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</si>
  <si>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</si>
  <si>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</si>
  <si>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</si>
  <si>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</si>
  <si>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</si>
  <si>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</si>
  <si>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</si>
  <si>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</si>
  <si>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</si>
  <si>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</si>
  <si>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</si>
  <si>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</si>
  <si>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</si>
  <si>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</si>
  <si>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</si>
  <si>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</si>
  <si>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</si>
  <si>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</si>
  <si>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</si>
  <si>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</si>
  <si>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</si>
  <si>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</si>
  <si>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</si>
  <si>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</si>
  <si>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</si>
  <si>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</si>
  <si>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</si>
  <si>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</si>
  <si>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</si>
  <si>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</si>
  <si>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</si>
  <si>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</si>
  <si>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</si>
  <si>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</si>
  <si>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</si>
  <si>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</si>
  <si>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</si>
  <si>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</si>
  <si>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</si>
  <si>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</si>
  <si>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</si>
  <si>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</si>
  <si>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</si>
  <si>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</si>
  <si>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</si>
  <si>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</si>
  <si>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</si>
  <si>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</si>
  <si>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</si>
  <si>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</si>
  <si>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</si>
  <si>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</si>
  <si>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</si>
  <si>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</si>
  <si>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</si>
  <si>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</si>
  <si>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</si>
  <si>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</si>
  <si>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</si>
  <si>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</si>
  <si>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</si>
  <si>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</si>
  <si>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</si>
  <si>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</si>
  <si>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</si>
  <si>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</si>
  <si>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</si>
  <si>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</si>
  <si>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</si>
  <si>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</si>
  <si>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</si>
  <si>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</si>
  <si>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</si>
  <si>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</si>
  <si>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</si>
  <si>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</si>
  <si>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</si>
  <si>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</si>
  <si>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</si>
  <si>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</si>
  <si>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</si>
  <si>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</si>
  <si>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</si>
  <si>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</si>
  <si>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</si>
  <si>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</si>
  <si>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</si>
  <si>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</si>
  <si>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</si>
  <si>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</si>
  <si>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</si>
  <si>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</si>
  <si>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</si>
  <si>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</si>
  <si>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</si>
  <si>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</si>
  <si>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</si>
  <si>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</si>
  <si>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</si>
  <si>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</si>
  <si>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</si>
  <si>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</si>
  <si>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</si>
  <si>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</si>
  <si>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</si>
  <si>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</si>
  <si>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</si>
  <si>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</si>
  <si>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</si>
  <si>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</si>
  <si>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</si>
  <si>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</si>
  <si>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</si>
  <si>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</si>
  <si>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</si>
  <si>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</si>
  <si>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</si>
  <si>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</si>
  <si>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</si>
  <si>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</si>
  <si>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</si>
  <si>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</si>
  <si>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</si>
  <si>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</si>
  <si>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</si>
  <si>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</si>
  <si>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</si>
  <si>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</si>
  <si>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</si>
  <si>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</si>
  <si>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</si>
  <si>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</si>
  <si>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</si>
  <si>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</si>
  <si>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</si>
  <si>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</si>
  <si>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</si>
  <si>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</si>
  <si>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</si>
  <si>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</si>
  <si>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</si>
  <si>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</si>
  <si>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</si>
  <si>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</si>
  <si>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</si>
  <si>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</si>
  <si>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</si>
  <si>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</si>
  <si>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</si>
  <si>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</si>
  <si>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</si>
  <si>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</si>
  <si>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</si>
  <si>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</si>
  <si>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</si>
  <si>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</si>
  <si>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</si>
  <si>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</si>
  <si>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</si>
  <si>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</si>
  <si>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</si>
  <si>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</si>
  <si>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</si>
  <si>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</si>
  <si>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</si>
  <si>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</si>
  <si>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</si>
  <si>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</si>
  <si>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</si>
  <si>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</si>
  <si>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</si>
  <si>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</si>
  <si>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</si>
  <si>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</si>
  <si>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</si>
  <si>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</si>
  <si>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</si>
  <si>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</si>
  <si>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</si>
  <si>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</si>
  <si>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</si>
  <si>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</si>
  <si>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</si>
  <si>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</si>
  <si>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</si>
  <si>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</si>
  <si>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</si>
  <si>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</si>
  <si>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</si>
  <si>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</si>
  <si>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</si>
  <si>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</si>
  <si>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</si>
  <si>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</si>
  <si>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</si>
  <si>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</si>
  <si>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</si>
  <si>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</si>
  <si>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</si>
  <si>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</si>
  <si>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</si>
  <si>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</si>
  <si>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</si>
  <si>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</si>
  <si>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</si>
  <si>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</si>
  <si>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</si>
  <si>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</si>
  <si>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</si>
  <si>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</si>
  <si>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</si>
  <si>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</si>
  <si>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</si>
  <si>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</si>
  <si>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</si>
  <si>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</si>
  <si>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</si>
  <si>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</si>
  <si>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</si>
  <si>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</si>
  <si>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</si>
  <si>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</si>
  <si>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</si>
  <si>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</si>
  <si>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</si>
  <si>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</si>
  <si>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</si>
  <si>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</si>
  <si>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</si>
  <si>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</si>
  <si>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</si>
  <si>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</si>
  <si>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</si>
  <si>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</si>
  <si>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</si>
  <si>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</si>
  <si>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</si>
  <si>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</si>
  <si>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</si>
  <si>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</si>
  <si>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</si>
  <si>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</si>
  <si>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</si>
  <si>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</si>
  <si>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</si>
  <si>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</si>
  <si>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</si>
  <si>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</si>
  <si>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</si>
  <si>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</si>
  <si>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</si>
  <si>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</si>
  <si>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</si>
  <si>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</si>
  <si>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</si>
  <si>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</si>
  <si>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</si>
  <si>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</si>
  <si>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</si>
  <si>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</si>
  <si>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</si>
  <si>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</si>
  <si>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</si>
  <si>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</si>
  <si>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</si>
  <si>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</si>
  <si>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</si>
  <si>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</si>
  <si>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</si>
  <si>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</si>
  <si>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</si>
  <si>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</si>
  <si>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</si>
  <si>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</si>
  <si>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</si>
  <si>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</si>
  <si>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</si>
  <si>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</si>
  <si>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</si>
  <si>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</si>
  <si>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</si>
  <si>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</si>
  <si>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</si>
  <si>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</si>
  <si>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</si>
  <si>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</si>
  <si>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</si>
  <si>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</si>
  <si>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</si>
  <si>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</si>
  <si>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</si>
  <si>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</si>
  <si>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</si>
  <si>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</si>
  <si>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</si>
  <si>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</si>
  <si>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</si>
  <si>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</si>
  <si>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</si>
  <si>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</si>
  <si>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</si>
  <si>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</si>
  <si>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</si>
  <si>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</si>
  <si>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</si>
  <si>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</si>
  <si>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</si>
  <si>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</si>
  <si>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</si>
  <si>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</si>
  <si>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</si>
  <si>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</si>
  <si>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</si>
  <si>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</si>
  <si>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</si>
  <si>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</si>
  <si>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</si>
  <si>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</si>
  <si>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</si>
  <si>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</si>
  <si>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</si>
  <si>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</si>
  <si>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</si>
  <si>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</si>
  <si>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</si>
  <si>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</si>
  <si>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</si>
  <si>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</si>
  <si>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</si>
  <si>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</si>
  <si>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</si>
  <si>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</si>
  <si>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</si>
  <si>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</si>
  <si>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</si>
  <si>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</si>
  <si>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</si>
  <si>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</si>
  <si>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</si>
  <si>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</si>
  <si>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</si>
  <si>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</si>
  <si>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</si>
  <si>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</si>
  <si>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</si>
  <si>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</si>
  <si>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</si>
  <si>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</si>
  <si>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</si>
  <si>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</si>
  <si>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</si>
  <si>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</si>
  <si>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</si>
  <si>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</si>
  <si>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</si>
  <si>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</si>
  <si>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</si>
  <si>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</si>
  <si>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</si>
  <si>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</si>
  <si>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</si>
  <si>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</si>
  <si>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</si>
  <si>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</si>
  <si>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</si>
  <si>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</si>
  <si>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</si>
  <si>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</si>
  <si>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</si>
  <si>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</si>
  <si>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</si>
  <si>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</si>
  <si>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</si>
  <si>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</si>
  <si>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</si>
  <si>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</si>
  <si>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</si>
  <si>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</si>
  <si>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</si>
  <si>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</si>
  <si>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</si>
  <si>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</si>
  <si>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</si>
  <si>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</si>
  <si>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</si>
  <si>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</si>
  <si>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</si>
  <si>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</si>
  <si>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</si>
  <si>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</si>
  <si>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</si>
  <si>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</si>
  <si>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</si>
  <si>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</si>
  <si>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</si>
  <si>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</si>
  <si>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</si>
  <si>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</si>
  <si>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</si>
  <si>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</si>
  <si>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</si>
  <si>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</si>
  <si>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</si>
  <si>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</si>
  <si>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</si>
  <si>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</si>
  <si>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</si>
  <si>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</si>
  <si>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</si>
  <si>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</si>
  <si>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</si>
  <si>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</si>
  <si>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</si>
  <si>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</si>
  <si>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</si>
  <si>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</si>
  <si>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</si>
  <si>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</si>
  <si>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</si>
  <si>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</si>
  <si>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</si>
  <si>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</si>
  <si>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</si>
  <si>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</si>
  <si>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</si>
  <si>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</si>
  <si>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</si>
  <si>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</si>
  <si>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</si>
  <si>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</si>
  <si>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</si>
  <si>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</si>
  <si>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</si>
  <si>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</si>
  <si>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</si>
  <si>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</si>
  <si>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</si>
  <si>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</si>
  <si>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</si>
  <si>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</si>
  <si>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</si>
  <si>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</si>
  <si>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</si>
  <si>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</si>
  <si>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</si>
  <si>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</si>
  <si>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</si>
  <si>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</si>
  <si>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</si>
  <si>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</si>
  <si>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</si>
  <si>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</si>
  <si>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</si>
  <si>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</si>
  <si>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</si>
  <si>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</si>
  <si>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</si>
  <si>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</si>
  <si>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</si>
  <si>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</si>
  <si>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</si>
  <si>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</si>
  <si>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</si>
  <si>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</si>
  <si>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</si>
  <si>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</si>
  <si>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</si>
  <si>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</si>
  <si>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</si>
  <si>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</si>
  <si>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</si>
  <si>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</si>
  <si>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</si>
  <si>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</si>
  <si>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</si>
  <si>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</si>
  <si>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</si>
  <si>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</si>
  <si>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</si>
  <si>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</si>
  <si>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</si>
  <si>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</si>
  <si>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</si>
  <si>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</si>
  <si>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</si>
  <si>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</si>
  <si>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</si>
  <si>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</si>
  <si>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</si>
  <si>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</si>
  <si>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</si>
  <si>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</si>
  <si>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</si>
  <si>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</si>
  <si>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</si>
  <si>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</si>
  <si>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</si>
  <si>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</si>
  <si>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</si>
  <si>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</si>
  <si>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</si>
  <si>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</si>
  <si>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</si>
  <si>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</si>
  <si>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</si>
  <si>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</si>
  <si>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</si>
  <si>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</si>
  <si>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</si>
  <si>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</si>
  <si>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</si>
  <si>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</si>
  <si>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</si>
  <si>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</si>
  <si>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</si>
  <si>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</si>
  <si>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</si>
  <si>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</si>
  <si>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</si>
  <si>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</si>
  <si>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</si>
  <si>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</si>
  <si>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</si>
  <si>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</si>
  <si>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</si>
  <si>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</si>
  <si>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</si>
  <si>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</si>
  <si>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</si>
  <si>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</si>
  <si>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</si>
  <si>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</si>
  <si>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</si>
  <si>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</si>
  <si>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</si>
  <si>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</si>
  <si>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</si>
  <si>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</si>
  <si>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</si>
  <si>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</si>
  <si>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</si>
  <si>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</si>
  <si>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</si>
  <si>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</si>
  <si>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</si>
  <si>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</si>
  <si>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</si>
  <si>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</si>
  <si>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</si>
  <si>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</si>
  <si>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</si>
  <si>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</si>
  <si>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</si>
  <si>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</si>
  <si>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</si>
  <si>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</si>
  <si>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</si>
  <si>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</si>
  <si>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</si>
  <si>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</si>
  <si>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</si>
  <si>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</si>
  <si>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</si>
  <si>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</si>
  <si>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</si>
  <si>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</si>
  <si>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</si>
  <si>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</si>
  <si>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</si>
  <si>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</si>
  <si>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</si>
  <si>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</si>
  <si>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</si>
  <si>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</si>
  <si>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</si>
  <si>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</si>
  <si>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</si>
  <si>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</si>
  <si>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</si>
  <si>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</si>
  <si>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</si>
  <si>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</si>
  <si>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</si>
  <si>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</si>
  <si>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</si>
  <si>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</si>
  <si>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</si>
  <si>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</si>
  <si>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</si>
  <si>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</si>
  <si>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</si>
  <si>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</si>
  <si>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</si>
  <si>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</si>
  <si>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</si>
  <si>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</si>
  <si>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</si>
  <si>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</si>
  <si>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</si>
  <si>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</si>
  <si>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</si>
  <si>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</si>
  <si>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</si>
  <si>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</si>
  <si>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</si>
  <si>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</si>
  <si>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</si>
  <si>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</si>
  <si>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</si>
  <si>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</si>
  <si>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</si>
  <si>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</si>
  <si>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</si>
  <si>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</si>
  <si>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</si>
  <si>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</si>
  <si>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</si>
  <si>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</si>
  <si>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</si>
  <si>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</si>
  <si>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</si>
  <si>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</si>
  <si>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</si>
  <si>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</si>
  <si>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</si>
  <si>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</si>
  <si>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</si>
  <si>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</si>
  <si>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</si>
  <si>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</si>
  <si>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</si>
  <si>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</si>
  <si>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</si>
  <si>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</si>
  <si>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</si>
  <si>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</si>
  <si>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</si>
  <si>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</si>
  <si>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</si>
  <si>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</si>
  <si>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</si>
  <si>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</si>
  <si>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</si>
  <si>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</si>
  <si>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</si>
  <si>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</si>
  <si>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</si>
  <si>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</si>
  <si>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</si>
  <si>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</si>
  <si>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</si>
  <si>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</si>
  <si>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</si>
  <si>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</si>
  <si>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</si>
  <si>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</si>
  <si>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</si>
  <si>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</si>
  <si>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</si>
  <si>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</si>
  <si>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</si>
  <si>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</si>
  <si>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</si>
  <si>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</si>
  <si>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</si>
  <si>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</si>
  <si>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</si>
  <si>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</si>
  <si>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</si>
  <si>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</si>
  <si>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</si>
  <si>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</si>
  <si>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</si>
  <si>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</si>
  <si>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</si>
  <si>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</si>
  <si>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</si>
  <si>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</si>
  <si>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</si>
  <si>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</si>
  <si>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</si>
  <si>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</si>
  <si>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</si>
  <si>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</si>
  <si>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</si>
  <si>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</si>
  <si>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</si>
  <si>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</si>
  <si>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</si>
  <si>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</si>
  <si>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</si>
  <si>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</si>
  <si>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</si>
  <si>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</si>
  <si>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</si>
  <si>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</si>
  <si>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</si>
  <si>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</si>
  <si>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</si>
  <si>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</si>
  <si>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</si>
  <si>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</si>
  <si>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</si>
  <si>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</si>
  <si>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</si>
  <si>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</si>
  <si>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</si>
  <si>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</si>
  <si>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</si>
  <si>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</si>
  <si>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</si>
  <si>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</si>
  <si>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</si>
  <si>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</si>
  <si>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</si>
  <si>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</si>
  <si>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</si>
  <si>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</si>
  <si>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</si>
  <si>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</si>
  <si>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</si>
  <si>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</si>
  <si>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</si>
  <si>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</si>
  <si>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</si>
  <si>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</si>
  <si>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</si>
  <si>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</si>
  <si>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</si>
  <si>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</si>
  <si>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</si>
  <si>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</si>
  <si>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</si>
  <si>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</si>
  <si>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</si>
  <si>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</si>
  <si>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</si>
  <si>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</si>
  <si>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</si>
  <si>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</si>
  <si>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</si>
  <si>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</si>
  <si>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</si>
  <si>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</si>
  <si>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</si>
  <si>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</si>
  <si>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</si>
  <si>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</si>
  <si>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</si>
  <si>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</si>
  <si>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</si>
  <si>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</si>
  <si>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</si>
  <si>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</si>
  <si>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</si>
  <si>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</si>
  <si>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</si>
  <si>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</si>
  <si>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</si>
  <si>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</si>
  <si>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</si>
  <si>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</si>
  <si>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</si>
  <si>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</si>
  <si>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</si>
  <si>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</si>
  <si>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</si>
  <si>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</si>
  <si>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</si>
  <si>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</si>
  <si>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</si>
  <si>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</si>
  <si>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</si>
  <si>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</si>
  <si>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</si>
  <si>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</si>
  <si>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</si>
  <si>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</si>
  <si>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</si>
  <si>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</si>
  <si>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</si>
  <si>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</si>
  <si>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</si>
  <si>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</si>
  <si>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</si>
  <si>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</si>
  <si>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</si>
  <si>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</si>
  <si>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</si>
  <si>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</si>
  <si>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</si>
  <si>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</si>
  <si>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</si>
  <si>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</si>
  <si>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</si>
  <si>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</si>
  <si>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</si>
  <si>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</si>
  <si>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</si>
  <si>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</si>
  <si>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</si>
  <si>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</si>
  <si>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</si>
  <si>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</si>
  <si>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</si>
  <si>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</si>
  <si>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</si>
  <si>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</si>
  <si>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</si>
  <si>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</si>
  <si>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</si>
  <si>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</si>
  <si>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</si>
  <si>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</si>
  <si>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</si>
  <si>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</si>
  <si>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</si>
  <si>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</si>
  <si>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</si>
  <si>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</si>
  <si>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</si>
  <si>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</si>
  <si>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</si>
  <si>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</si>
  <si>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</si>
  <si>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</si>
  <si>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</si>
  <si>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</si>
  <si>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</si>
  <si>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</si>
  <si>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</si>
  <si>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</si>
  <si>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</si>
  <si>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</si>
  <si>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</si>
  <si>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</si>
  <si>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</si>
  <si>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</si>
  <si>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</si>
  <si>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</si>
  <si>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</si>
  <si>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</si>
  <si>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</si>
  <si>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</si>
  <si>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</si>
  <si>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</si>
  <si>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</si>
  <si>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</si>
  <si>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</si>
  <si>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</si>
  <si>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</si>
  <si>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</si>
  <si>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</si>
  <si>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</si>
  <si>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</si>
  <si>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</si>
  <si>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</si>
  <si>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</si>
  <si>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</si>
  <si>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</si>
  <si>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</si>
  <si>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</si>
  <si>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</si>
  <si>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</si>
  <si>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</si>
  <si>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</si>
  <si>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</si>
  <si>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</si>
  <si>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</si>
  <si>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</si>
  <si>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</si>
  <si>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</si>
  <si>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</si>
  <si>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</si>
  <si>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</si>
  <si>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</si>
  <si>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</si>
  <si>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</si>
  <si>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</si>
  <si>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</si>
  <si>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</si>
  <si>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</si>
  <si>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</si>
  <si>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</si>
  <si>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</si>
  <si>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</si>
  <si>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</si>
  <si>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</si>
  <si>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</si>
  <si>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</si>
  <si>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</si>
  <si>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</si>
  <si>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</si>
  <si>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</si>
  <si>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</si>
  <si>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</si>
  <si>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</si>
  <si>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</si>
  <si>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</si>
  <si>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</si>
  <si>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</si>
  <si>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</si>
  <si>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</si>
  <si>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</si>
  <si>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</si>
  <si>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</si>
  <si>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</si>
  <si>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</si>
  <si>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</si>
  <si>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</si>
  <si>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</si>
  <si>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</si>
  <si>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</si>
  <si>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</si>
  <si>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</si>
  <si>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</si>
  <si>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</si>
  <si>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</si>
  <si>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</si>
  <si>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</si>
  <si>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</si>
  <si>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</si>
  <si>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</si>
  <si>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</si>
  <si>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</si>
  <si>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</si>
  <si>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</si>
  <si>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</si>
  <si>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</si>
  <si>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</si>
  <si>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</si>
  <si>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</si>
  <si>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</si>
  <si>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</si>
  <si>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</si>
  <si>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</si>
  <si>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</si>
  <si>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</si>
  <si>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</si>
  <si>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</si>
  <si>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</si>
  <si>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</si>
  <si>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</si>
  <si>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</si>
  <si>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</si>
  <si>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</si>
  <si>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</si>
  <si>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</si>
  <si>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</si>
  <si>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</si>
  <si>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</si>
  <si>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</si>
  <si>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</si>
  <si>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</si>
  <si>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</si>
  <si>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</si>
  <si>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</si>
  <si>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</si>
  <si>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</si>
  <si>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</si>
  <si>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</si>
  <si>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</si>
  <si>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</si>
  <si>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</si>
  <si>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</si>
  <si>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</si>
  <si>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</si>
  <si>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</si>
  <si>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</si>
  <si>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</si>
  <si>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</si>
  <si>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</si>
  <si>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</si>
  <si>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</si>
  <si>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</si>
  <si>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</si>
  <si>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</si>
  <si>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</si>
  <si>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</si>
  <si>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</si>
  <si>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</si>
  <si>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</si>
  <si>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</si>
  <si>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</si>
  <si>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</si>
  <si>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</si>
  <si>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</si>
  <si>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</si>
  <si>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</si>
  <si>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</si>
  <si>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</si>
  <si>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</si>
  <si>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</si>
  <si>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</si>
  <si>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</si>
  <si>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</si>
  <si>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</si>
  <si>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</si>
  <si>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</si>
  <si>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</si>
  <si>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</si>
  <si>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</si>
  <si>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</si>
  <si>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</si>
  <si>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</si>
  <si>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</si>
  <si>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</si>
  <si>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</si>
  <si>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</si>
  <si>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</si>
  <si>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</si>
  <si>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</si>
  <si>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</si>
  <si>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</si>
  <si>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</si>
  <si>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</si>
  <si>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</si>
  <si>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</si>
  <si>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</si>
  <si>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</si>
  <si>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</si>
  <si>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</si>
  <si>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</si>
  <si>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</si>
  <si>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</si>
  <si>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</si>
  <si>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</si>
  <si>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</si>
  <si>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</si>
  <si>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</si>
  <si>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</si>
  <si>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</si>
  <si>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</si>
  <si>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</si>
  <si>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</si>
  <si>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</si>
  <si>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</si>
  <si>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</si>
  <si>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</si>
  <si>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</si>
  <si>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</si>
  <si>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</si>
  <si>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</si>
  <si>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</si>
  <si>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</si>
  <si>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</si>
  <si>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</si>
  <si>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</si>
  <si>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</si>
  <si>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</si>
  <si>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</si>
  <si>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</si>
  <si>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</si>
  <si>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</si>
  <si>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</si>
  <si>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</si>
  <si>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</si>
  <si>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</si>
  <si>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</si>
  <si>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</si>
  <si>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</si>
  <si>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</si>
  <si>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</si>
  <si>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</si>
  <si>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</si>
  <si>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</si>
  <si>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</si>
  <si>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</si>
  <si>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</si>
  <si>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</si>
  <si>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</si>
  <si>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</si>
  <si>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</si>
  <si>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</si>
  <si>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</si>
  <si>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</si>
  <si>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</si>
  <si>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</si>
  <si>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</si>
  <si>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</si>
  <si>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</si>
  <si>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</si>
  <si>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</si>
  <si>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</si>
  <si>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</si>
  <si>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</si>
  <si>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</si>
  <si>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</si>
  <si>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</si>
  <si>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</si>
  <si>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</si>
  <si>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</si>
  <si>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</si>
  <si>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</si>
  <si>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</si>
  <si>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</si>
  <si>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</si>
  <si>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</si>
  <si>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</si>
  <si>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</si>
  <si>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</si>
  <si>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</si>
  <si>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</si>
  <si>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</si>
  <si>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</si>
  <si>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</si>
  <si>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</si>
  <si>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</si>
  <si>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</si>
  <si>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</si>
  <si>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</si>
  <si>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</si>
  <si>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</si>
  <si>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</si>
  <si>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</si>
  <si>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</si>
  <si>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</si>
  <si>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</si>
  <si>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</si>
  <si>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</si>
  <si>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</si>
  <si>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</si>
  <si>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</si>
  <si>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</si>
  <si>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</si>
  <si>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</si>
  <si>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</si>
  <si>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</si>
  <si>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</si>
  <si>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</si>
  <si>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</si>
  <si>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</si>
  <si>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</si>
  <si>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</si>
  <si>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</si>
  <si>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</si>
  <si>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</si>
  <si>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</si>
  <si>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</si>
  <si>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</si>
  <si>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</si>
  <si>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</si>
  <si>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</si>
  <si>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</si>
  <si>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</si>
  <si>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</si>
  <si>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</si>
  <si>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</si>
  <si>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</si>
  <si>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</si>
  <si>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</si>
  <si>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</si>
  <si>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</si>
  <si>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</si>
  <si>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</si>
  <si>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</si>
  <si>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</si>
  <si>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</si>
  <si>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</si>
  <si>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</si>
  <si>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</si>
  <si>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</si>
  <si>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</si>
  <si>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</si>
  <si>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</si>
  <si>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</si>
  <si>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</si>
  <si>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</si>
  <si>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</si>
  <si>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</si>
  <si>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</si>
  <si>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</si>
  <si>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</si>
  <si>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</si>
  <si>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</si>
  <si>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</si>
  <si>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</si>
  <si>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</si>
  <si>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</si>
  <si>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</si>
  <si>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</si>
  <si>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</si>
  <si>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</si>
  <si>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</si>
  <si>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</si>
  <si>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</si>
  <si>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</si>
  <si>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</si>
  <si>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</si>
  <si>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</si>
  <si>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</si>
  <si>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</si>
  <si>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</si>
  <si>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</si>
  <si>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</si>
  <si>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</si>
  <si>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</si>
  <si>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</si>
  <si>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</si>
  <si>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</si>
  <si>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</si>
  <si>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</si>
  <si>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</si>
  <si>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</si>
  <si>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</si>
  <si>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</si>
  <si>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</si>
  <si>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</si>
  <si>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</si>
  <si>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</si>
  <si>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</si>
  <si>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</si>
  <si>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</si>
  <si>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</si>
  <si>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</si>
  <si>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</si>
  <si>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</si>
  <si>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</si>
  <si>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</si>
  <si>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</si>
  <si>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</si>
  <si>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</si>
  <si>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</si>
  <si>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</si>
  <si>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</si>
  <si>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</si>
  <si>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</si>
  <si>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</si>
  <si>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</si>
  <si>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</si>
  <si>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</si>
  <si>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</si>
  <si>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</si>
  <si>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</si>
  <si>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</si>
  <si>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</si>
  <si>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</si>
  <si>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</si>
  <si>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</si>
  <si>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</si>
  <si>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</si>
  <si>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</si>
  <si>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</si>
  <si>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</si>
  <si>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</si>
  <si>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</si>
  <si>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</si>
  <si>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</si>
  <si>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</si>
  <si>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</si>
  <si>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</si>
  <si>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</si>
  <si>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</si>
  <si>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</si>
  <si>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</si>
  <si>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</si>
  <si>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</si>
  <si>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</si>
  <si>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</si>
  <si>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</si>
  <si>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</si>
  <si>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</si>
  <si>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</si>
  <si>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</si>
  <si>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</si>
  <si>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</si>
  <si>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</si>
  <si>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</si>
  <si>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</si>
  <si>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</si>
  <si>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</si>
  <si>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</si>
  <si>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</si>
  <si>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</si>
  <si>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</si>
  <si>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</si>
  <si>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</si>
  <si>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</si>
  <si>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</si>
  <si>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</si>
  <si>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</si>
  <si>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</si>
  <si>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</si>
  <si>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</si>
  <si>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</si>
  <si>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</si>
  <si>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</si>
  <si>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</si>
  <si>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</si>
  <si>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</si>
  <si>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</si>
  <si>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</si>
  <si>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</si>
  <si>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</si>
  <si>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</si>
  <si>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</si>
  <si>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</si>
  <si>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</si>
  <si>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</si>
  <si>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</si>
  <si>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</si>
  <si>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</si>
  <si>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</si>
  <si>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</si>
  <si>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</si>
  <si>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</si>
  <si>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</si>
  <si>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</si>
  <si>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</si>
  <si>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</si>
  <si>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</si>
  <si>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</si>
  <si>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</si>
  <si>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</si>
  <si>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</si>
  <si>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</si>
  <si>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</si>
  <si>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</si>
  <si>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</si>
  <si>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</si>
  <si>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</si>
  <si>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</si>
  <si>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</si>
  <si>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</si>
  <si>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</si>
  <si>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</si>
  <si>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</si>
  <si>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</si>
  <si>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</si>
  <si>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</si>
  <si>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</si>
  <si>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</si>
  <si>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</si>
  <si>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</si>
  <si>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</si>
  <si>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</si>
  <si>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</si>
  <si>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</si>
  <si>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</si>
  <si>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</si>
  <si>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</si>
  <si>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</si>
  <si>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</si>
  <si>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</si>
  <si>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</si>
  <si>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</si>
  <si>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</si>
  <si>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</si>
  <si>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</si>
  <si>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</si>
  <si>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</si>
  <si>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</si>
  <si>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</si>
  <si>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</si>
  <si>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</si>
  <si>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</si>
  <si>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</si>
  <si>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</si>
  <si>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</si>
  <si>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</si>
  <si>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</si>
  <si>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</si>
  <si>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</si>
  <si>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</si>
  <si>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</si>
  <si>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</si>
  <si>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</si>
  <si>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</si>
  <si>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</si>
  <si>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</si>
  <si>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</si>
  <si>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</si>
  <si>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</si>
  <si>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</si>
  <si>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</si>
  <si>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</si>
  <si>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</si>
  <si>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</si>
  <si>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</si>
  <si>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</si>
  <si>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</si>
  <si>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</si>
  <si>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</si>
  <si>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</si>
  <si>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</si>
  <si>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</si>
  <si>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</si>
  <si>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</si>
  <si>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</si>
  <si>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</si>
  <si>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</si>
  <si>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</si>
  <si>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</si>
  <si>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</si>
  <si>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</si>
  <si>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</si>
  <si>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</si>
  <si>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</si>
  <si>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</si>
  <si>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</si>
  <si>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</si>
  <si>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</si>
  <si>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</si>
  <si>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</si>
  <si>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</si>
  <si>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</si>
  <si>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</si>
  <si>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</si>
  <si>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</si>
  <si>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</si>
  <si>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</si>
  <si>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</si>
  <si>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</si>
  <si>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</si>
  <si>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</si>
  <si>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</si>
  <si>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</si>
  <si>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</si>
  <si>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</si>
  <si>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</si>
  <si>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</si>
  <si>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</si>
  <si>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</si>
  <si>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</si>
  <si>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</si>
  <si>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</si>
  <si>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</si>
  <si>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</si>
  <si>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</si>
  <si>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</si>
  <si>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</si>
  <si>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</si>
  <si>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</si>
  <si>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</si>
  <si>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</si>
  <si>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</si>
  <si>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</si>
  <si>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</si>
  <si>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</si>
  <si>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</si>
  <si>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</si>
  <si>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</si>
  <si>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</si>
  <si>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</si>
  <si>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</si>
  <si>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</si>
  <si>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</si>
  <si>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</si>
  <si>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</si>
  <si>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</si>
  <si>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</si>
  <si>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</si>
  <si>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</si>
  <si>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</si>
  <si>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</si>
  <si>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</si>
  <si>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</si>
  <si>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</si>
  <si>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</si>
  <si>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</si>
  <si>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</si>
  <si>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</si>
  <si>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</si>
  <si>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</si>
  <si>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</si>
  <si>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</si>
  <si>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</si>
  <si>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</si>
  <si>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</si>
  <si>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</si>
  <si>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</si>
  <si>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</si>
  <si>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</si>
  <si>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</si>
  <si>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</si>
  <si>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</si>
  <si>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</si>
  <si>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</si>
  <si>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</si>
  <si>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</si>
  <si>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</si>
  <si>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</si>
  <si>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</si>
  <si>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</si>
  <si>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</si>
  <si>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</si>
  <si>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</si>
  <si>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</si>
  <si>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</si>
  <si>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</si>
  <si>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</si>
  <si>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</si>
  <si>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</si>
  <si>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</si>
  <si>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</si>
  <si>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</si>
  <si>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</si>
  <si>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</si>
  <si>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</si>
  <si>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</si>
  <si>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</si>
  <si>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</si>
  <si>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</si>
  <si>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</si>
  <si>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</si>
  <si>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</si>
  <si>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</si>
  <si>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</si>
  <si>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</si>
  <si>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</si>
  <si>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</si>
  <si>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</si>
  <si>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</si>
  <si>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</si>
  <si>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</si>
  <si>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</si>
  <si>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</si>
  <si>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</si>
  <si>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</si>
  <si>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</si>
  <si>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</si>
  <si>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</si>
  <si>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</si>
  <si>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</si>
  <si>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</si>
  <si>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</si>
  <si>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</si>
  <si>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</si>
  <si>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</si>
  <si>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</si>
  <si>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</si>
  <si>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</si>
  <si>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</si>
  <si>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</si>
  <si>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</si>
  <si>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</si>
  <si>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</si>
  <si>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</si>
  <si>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</si>
  <si>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</si>
  <si>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</si>
  <si>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</si>
  <si>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</si>
  <si>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</si>
  <si>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</si>
  <si>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</si>
  <si>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</si>
  <si>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</si>
  <si>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</si>
  <si>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</si>
  <si>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</si>
  <si>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</si>
  <si>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</si>
  <si>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</si>
  <si>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</si>
  <si>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</si>
  <si>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</si>
  <si>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</si>
  <si>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</si>
  <si>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</si>
  <si>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</si>
  <si>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</si>
  <si>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</si>
  <si>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</si>
  <si>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</si>
  <si>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</si>
  <si>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</si>
  <si>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</si>
  <si>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</si>
  <si>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</si>
  <si>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</si>
  <si>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</si>
  <si>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</si>
  <si>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</si>
  <si>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</si>
  <si>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</si>
  <si>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</si>
  <si>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</si>
  <si>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</si>
  <si>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</si>
  <si>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</si>
  <si>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</si>
  <si>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</si>
  <si>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</si>
  <si>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</si>
  <si>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</si>
  <si>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</si>
  <si>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</si>
  <si>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</si>
  <si>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</si>
  <si>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</si>
  <si>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</si>
  <si>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</si>
  <si>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</si>
  <si>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</si>
  <si>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</si>
  <si>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</si>
  <si>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</si>
  <si>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</si>
  <si>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</si>
  <si>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</si>
  <si>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</si>
  <si>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</si>
  <si>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</si>
  <si>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</si>
  <si>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</si>
  <si>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</si>
  <si>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</si>
  <si>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</si>
  <si>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</si>
  <si>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</si>
  <si>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</si>
  <si>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</si>
  <si>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</si>
  <si>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</si>
  <si>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</si>
  <si>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</si>
  <si>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</si>
  <si>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</si>
  <si>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</si>
  <si>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</si>
  <si>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</si>
  <si>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</si>
  <si>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</si>
  <si>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</si>
  <si>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</si>
  <si>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</si>
  <si>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</si>
  <si>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</si>
  <si>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</si>
  <si>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</si>
  <si>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</si>
  <si>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</si>
  <si>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</si>
  <si>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</si>
  <si>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</si>
  <si>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</si>
  <si>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</si>
  <si>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</si>
  <si>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</si>
  <si>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</si>
  <si>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</si>
  <si>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</si>
  <si>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</si>
  <si>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</si>
  <si>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</si>
  <si>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</si>
  <si>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</si>
  <si>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</si>
  <si>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</si>
  <si>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</si>
  <si>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</si>
  <si>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</si>
  <si>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</si>
  <si>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</si>
  <si>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</si>
  <si>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</si>
  <si>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</si>
  <si>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</si>
  <si>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</si>
  <si>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</si>
  <si>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</si>
  <si>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</si>
  <si>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</si>
  <si>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</si>
  <si>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</si>
  <si>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</si>
  <si>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</si>
  <si>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</si>
  <si>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</si>
  <si>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</si>
  <si>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</si>
  <si>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</si>
  <si>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</si>
  <si>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</si>
  <si>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</si>
  <si>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</si>
  <si>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</si>
  <si>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</si>
  <si>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</si>
  <si>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</si>
  <si>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</si>
  <si>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</si>
  <si>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</si>
  <si>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</si>
  <si>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</si>
  <si>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</si>
  <si>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</si>
  <si>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</si>
  <si>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</si>
  <si>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</si>
  <si>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</si>
  <si>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</si>
  <si>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</si>
  <si>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</si>
  <si>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</si>
  <si>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</si>
  <si>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</si>
  <si>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</si>
  <si>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</si>
  <si>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</si>
  <si>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</si>
  <si>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</si>
  <si>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</si>
  <si>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</si>
  <si>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</si>
  <si>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</si>
  <si>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</si>
  <si>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</si>
  <si>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</si>
  <si>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</si>
  <si>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</si>
  <si>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</si>
  <si>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</si>
  <si>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</si>
  <si>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</si>
  <si>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</si>
  <si>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</si>
  <si>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</si>
  <si>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</si>
  <si>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</si>
  <si>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</si>
  <si>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</si>
  <si>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</si>
  <si>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</si>
  <si>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</si>
  <si>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</si>
  <si>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</si>
  <si>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</si>
  <si>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</si>
  <si>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</si>
  <si>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</si>
  <si>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</si>
  <si>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</si>
  <si>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</si>
  <si>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</si>
  <si>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</si>
  <si>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</si>
  <si>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</si>
  <si>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</si>
  <si>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</si>
  <si>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</si>
  <si>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</si>
  <si>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</si>
  <si>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</si>
  <si>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</si>
  <si>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</si>
  <si>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</si>
  <si>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</si>
  <si>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</si>
  <si>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</si>
  <si>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</si>
  <si>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</si>
  <si>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</si>
  <si>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</si>
  <si>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</si>
  <si>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</si>
  <si>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</si>
  <si>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</si>
  <si>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</si>
  <si>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</si>
  <si>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</si>
  <si>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</si>
  <si>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</si>
  <si>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</si>
  <si>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</si>
  <si>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</si>
  <si>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</si>
  <si>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</si>
  <si>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</si>
  <si>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</si>
  <si>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</si>
  <si>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</si>
  <si>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</si>
  <si>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</si>
  <si>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</si>
  <si>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</si>
  <si>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</si>
  <si>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</si>
  <si>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</si>
  <si>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</si>
  <si>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</si>
  <si>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</si>
  <si>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</si>
  <si>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</si>
  <si>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</si>
  <si>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</si>
  <si>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</si>
  <si>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</si>
  <si>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</si>
  <si>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</si>
  <si>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</si>
  <si>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</si>
  <si>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</si>
  <si>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</si>
  <si>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</si>
  <si>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</si>
  <si>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</si>
  <si>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</si>
  <si>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</si>
  <si>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</si>
  <si>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</si>
  <si>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</si>
  <si>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</si>
  <si>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</si>
  <si>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</si>
  <si>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</si>
  <si>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</si>
  <si>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</si>
  <si>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</si>
  <si>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</si>
  <si>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</si>
  <si>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</si>
  <si>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</si>
  <si>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</si>
  <si>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</si>
  <si>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</si>
  <si>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</si>
  <si>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</si>
  <si>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</si>
  <si>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</si>
  <si>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</si>
  <si>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</si>
  <si>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</si>
  <si>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</si>
  <si>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</si>
  <si>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</si>
  <si>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</si>
  <si>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</si>
  <si>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</si>
  <si>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</si>
  <si>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</si>
  <si>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</si>
  <si>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</si>
  <si>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</si>
  <si>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</si>
  <si>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</si>
  <si>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</si>
  <si>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</si>
  <si>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</si>
  <si>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</si>
  <si>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</si>
  <si>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</si>
  <si>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</si>
  <si>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</si>
  <si>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</si>
  <si>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</si>
  <si>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</si>
  <si>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</si>
  <si>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</si>
  <si>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</si>
  <si>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</si>
  <si>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</si>
  <si>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</si>
  <si>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</si>
  <si>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</si>
  <si>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</si>
  <si>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</si>
  <si>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</si>
  <si>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</si>
  <si>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</si>
  <si>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</si>
  <si>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</si>
  <si>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</si>
  <si>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</si>
  <si>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</si>
  <si>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</si>
  <si>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</si>
  <si>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</si>
  <si>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</si>
  <si>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</si>
  <si>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</si>
  <si>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</si>
  <si>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</si>
  <si>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</si>
  <si>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</si>
  <si>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</si>
  <si>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</si>
  <si>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</si>
  <si>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</si>
  <si>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</si>
  <si>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</si>
  <si>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</si>
  <si>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</si>
  <si>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</si>
  <si>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</si>
  <si>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</si>
  <si>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</si>
  <si>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</si>
  <si>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</si>
  <si>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</si>
  <si>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</si>
  <si>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</si>
  <si>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</si>
  <si>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</si>
  <si>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</si>
  <si>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</si>
  <si>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</si>
  <si>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</si>
  <si>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</si>
  <si>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</si>
  <si>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</si>
  <si>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</si>
  <si>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</si>
  <si>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</si>
  <si>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</si>
  <si>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</si>
  <si>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</si>
  <si>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</si>
  <si>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</si>
  <si>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</si>
  <si>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</si>
  <si>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</si>
  <si>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</si>
  <si>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</si>
  <si>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</si>
  <si>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</si>
  <si>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</si>
  <si>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</si>
  <si>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</si>
  <si>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</si>
  <si>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</si>
  <si>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</si>
  <si>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</si>
  <si>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</si>
  <si>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</si>
  <si>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</si>
  <si>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</si>
  <si>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</si>
  <si>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</si>
  <si>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</si>
  <si>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</si>
  <si>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</si>
  <si>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</si>
  <si>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</si>
  <si>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</si>
  <si>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</si>
  <si>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</si>
  <si>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</si>
  <si>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</si>
  <si>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</si>
  <si>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</si>
  <si>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</si>
  <si>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</si>
  <si>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</si>
  <si>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</si>
  <si>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</si>
  <si>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</si>
  <si>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</si>
  <si>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</si>
  <si>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</si>
  <si>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</si>
  <si>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</si>
  <si>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</si>
  <si>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</si>
  <si>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</si>
  <si>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</si>
  <si>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</si>
  <si>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</si>
  <si>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</si>
  <si>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</si>
  <si>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</si>
  <si>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</si>
  <si>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</si>
  <si>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</si>
  <si>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</si>
  <si>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</si>
  <si>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</si>
  <si>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</si>
  <si>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</si>
  <si>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</si>
  <si>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</si>
  <si>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</si>
  <si>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</si>
  <si>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</si>
  <si>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</si>
  <si>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</si>
  <si>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</si>
  <si>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</si>
  <si>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</si>
  <si>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</si>
  <si>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</si>
  <si>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</si>
  <si>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</si>
  <si>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</si>
  <si>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</si>
  <si>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</si>
  <si>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</si>
  <si>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</si>
  <si>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</si>
  <si>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</si>
  <si>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</si>
  <si>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</si>
  <si>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</si>
  <si>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</si>
  <si>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</si>
  <si>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</si>
  <si>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</si>
  <si>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</si>
  <si>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</si>
  <si>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</si>
  <si>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</si>
  <si>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</si>
  <si>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</si>
  <si>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</si>
  <si>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</si>
  <si>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</si>
  <si>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</si>
  <si>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</si>
  <si>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</si>
  <si>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</si>
  <si>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</si>
  <si>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</si>
  <si>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</si>
  <si>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</si>
  <si>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</si>
  <si>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</si>
  <si>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</si>
  <si>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</si>
  <si>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</si>
  <si>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</si>
  <si>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</si>
  <si>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</si>
  <si>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</si>
  <si>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</si>
  <si>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</si>
  <si>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</si>
  <si>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</si>
  <si>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</si>
  <si>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</si>
  <si>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</si>
  <si>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</si>
  <si>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</si>
  <si>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</si>
  <si>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</si>
  <si>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</si>
  <si>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</si>
  <si>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</si>
  <si>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</si>
  <si>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</si>
  <si>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</si>
  <si>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</si>
  <si>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</si>
  <si>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</si>
  <si>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</si>
  <si>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</si>
  <si>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</si>
  <si>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</si>
  <si>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</si>
  <si>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</si>
  <si>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</si>
  <si>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</si>
  <si>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</si>
  <si>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</si>
  <si>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</si>
  <si>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</si>
  <si>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</si>
  <si>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</si>
  <si>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</si>
  <si>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</si>
  <si>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</si>
  <si>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</si>
  <si>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</si>
  <si>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</si>
  <si>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</si>
  <si>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</si>
  <si>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</si>
  <si>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</si>
  <si>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</si>
  <si>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</si>
  <si>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</si>
  <si>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</si>
  <si>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</si>
  <si>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</si>
  <si>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</si>
  <si>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</si>
  <si>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</si>
  <si>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</si>
  <si>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</si>
  <si>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</si>
  <si>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</si>
  <si>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</si>
  <si>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</si>
  <si>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</si>
  <si>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</si>
  <si>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</si>
  <si>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</si>
  <si>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</si>
  <si>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</si>
  <si>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</si>
  <si>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</si>
  <si>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</si>
  <si>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</si>
  <si>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</si>
  <si>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</si>
  <si>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</si>
  <si>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</si>
  <si>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</si>
  <si>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</si>
  <si>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</si>
  <si>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</si>
  <si>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</si>
  <si>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</si>
  <si>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</si>
  <si>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</si>
  <si>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</si>
  <si>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</si>
  <si>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</si>
  <si>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</si>
  <si>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</si>
  <si>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</si>
  <si>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</si>
  <si>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</si>
  <si>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</si>
  <si>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</si>
  <si>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</si>
  <si>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</si>
  <si>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</si>
  <si>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</si>
  <si>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</si>
  <si>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</si>
  <si>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</si>
  <si>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</si>
  <si>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</si>
  <si>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</si>
  <si>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</si>
  <si>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</si>
  <si>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</si>
  <si>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</si>
  <si>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</si>
  <si>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</si>
  <si>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</si>
  <si>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</si>
  <si>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</si>
  <si>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</si>
  <si>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</si>
  <si>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</si>
  <si>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</si>
  <si>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</si>
  <si>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</si>
  <si>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</si>
  <si>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</si>
  <si>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</si>
  <si>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</si>
  <si>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</si>
  <si>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</si>
  <si>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</si>
  <si>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</si>
  <si>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</si>
  <si>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</si>
  <si>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</si>
  <si>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</si>
  <si>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</si>
  <si>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</si>
  <si>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</si>
  <si>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</si>
  <si>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</si>
  <si>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</si>
  <si>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</si>
  <si>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</si>
  <si>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</si>
  <si>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</si>
  <si>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</si>
  <si>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</si>
  <si>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</si>
  <si>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</si>
  <si>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</si>
  <si>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</si>
  <si>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</si>
  <si>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</si>
  <si>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</si>
  <si>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</si>
  <si>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</si>
  <si>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</si>
  <si>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</si>
  <si>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</si>
  <si>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</si>
  <si>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</si>
  <si>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</si>
  <si>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</si>
  <si>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</si>
  <si>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</si>
  <si>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</si>
  <si>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</si>
  <si>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</si>
  <si>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</si>
  <si>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</si>
  <si>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</si>
  <si>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</si>
  <si>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</si>
  <si>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</si>
  <si>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</si>
  <si>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</si>
  <si>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</si>
  <si>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</si>
  <si>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</si>
  <si>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</si>
  <si>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</si>
  <si>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</si>
  <si>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</si>
  <si>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</si>
  <si>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</si>
  <si>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</si>
  <si>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</si>
  <si>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</si>
  <si>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</si>
  <si>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</si>
  <si>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</si>
  <si>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</si>
  <si>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</si>
  <si>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</si>
  <si>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</si>
  <si>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</si>
  <si>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</si>
  <si>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</si>
  <si>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</si>
  <si>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</si>
  <si>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</si>
  <si>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</si>
  <si>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</si>
  <si>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</si>
  <si>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</si>
  <si>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</si>
  <si>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</si>
  <si>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</si>
  <si>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</si>
  <si>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</si>
  <si>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</si>
  <si>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</si>
  <si>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</si>
  <si>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</si>
  <si>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</si>
  <si>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</si>
  <si>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</si>
  <si>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</si>
  <si>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</si>
  <si>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</si>
  <si>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</si>
  <si>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</si>
  <si>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</si>
  <si>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</si>
  <si>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</si>
  <si>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</si>
  <si>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</si>
  <si>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</si>
  <si>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</si>
  <si>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</si>
  <si>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</si>
  <si>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</si>
  <si>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</si>
  <si>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</si>
  <si>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</si>
  <si>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</si>
  <si>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</si>
  <si>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</si>
  <si>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</si>
  <si>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</si>
  <si>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</si>
  <si>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</si>
  <si>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</si>
  <si>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</si>
  <si>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</si>
  <si>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</si>
  <si>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</si>
  <si>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</si>
  <si>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</si>
  <si>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</si>
  <si>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</si>
  <si>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</si>
  <si>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</si>
  <si>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</si>
  <si>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</si>
  <si>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</si>
  <si>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</si>
  <si>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</si>
  <si>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</si>
  <si>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</si>
  <si>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</si>
  <si>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</si>
  <si>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</si>
  <si>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</si>
  <si>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</si>
  <si>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</si>
  <si>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</si>
  <si>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</si>
  <si>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</si>
  <si>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</si>
  <si>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</si>
  <si>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</si>
  <si>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</si>
  <si>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</si>
  <si>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</si>
  <si>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</si>
  <si>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</si>
  <si>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</si>
  <si>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</si>
  <si>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</si>
  <si>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</si>
  <si>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</si>
  <si>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</si>
  <si>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</si>
  <si>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</si>
  <si>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</si>
  <si>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</si>
  <si>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</si>
  <si>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</si>
  <si>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</si>
  <si>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</si>
  <si>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</si>
  <si>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</si>
  <si>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</si>
  <si>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</si>
  <si>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</si>
  <si>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</si>
  <si>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</si>
  <si>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</si>
  <si>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</si>
  <si>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</si>
  <si>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</si>
  <si>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</si>
  <si>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</si>
  <si>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</si>
  <si>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</si>
  <si>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</si>
  <si>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</si>
  <si>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</si>
  <si>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</si>
  <si>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</si>
  <si>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</si>
  <si>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</si>
  <si>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</si>
  <si>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</si>
  <si>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</si>
  <si>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</si>
  <si>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</si>
  <si>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</si>
  <si>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</si>
  <si>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</si>
  <si>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</si>
  <si>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</si>
  <si>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</si>
  <si>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</si>
  <si>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</si>
  <si>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</si>
  <si>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</si>
  <si>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</si>
  <si>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</si>
  <si>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</si>
  <si>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</si>
  <si>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</si>
  <si>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</si>
  <si>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</si>
  <si>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</si>
  <si>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</si>
  <si>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</si>
  <si>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</si>
  <si>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</si>
  <si>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</si>
  <si>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</si>
  <si>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</si>
  <si>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</si>
  <si>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</si>
  <si>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</si>
  <si>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</si>
  <si>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</si>
  <si>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</si>
  <si>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</si>
  <si>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</si>
  <si>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</si>
  <si>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</si>
  <si>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</si>
  <si>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</si>
  <si>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</si>
  <si>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</si>
  <si>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</si>
  <si>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</si>
  <si>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</si>
  <si>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</si>
  <si>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</si>
  <si>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</si>
  <si>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</si>
  <si>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</si>
  <si>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</si>
  <si>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</si>
  <si>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</si>
  <si>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</si>
  <si>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</si>
  <si>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</si>
  <si>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</si>
  <si>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</si>
  <si>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</si>
  <si>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</si>
  <si>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</si>
  <si>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</si>
  <si>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</si>
  <si>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</si>
  <si>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</si>
  <si>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</si>
  <si>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</si>
  <si>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</si>
  <si>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</si>
  <si>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</si>
  <si>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</si>
  <si>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</si>
  <si>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</si>
  <si>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</si>
  <si>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</si>
  <si>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</si>
  <si>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</si>
  <si>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</si>
  <si>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</si>
  <si>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</si>
  <si>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</si>
  <si>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</si>
  <si>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</si>
  <si>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</si>
  <si>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</si>
  <si>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</si>
  <si>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</si>
  <si>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</si>
  <si>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</si>
  <si>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</si>
  <si>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</si>
  <si>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</si>
  <si>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</si>
  <si>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</si>
  <si>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</si>
  <si>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</si>
  <si>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</si>
  <si>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</si>
  <si>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</si>
  <si>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</si>
  <si>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</si>
  <si>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</si>
  <si>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</si>
  <si>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</si>
  <si>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</si>
  <si>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</si>
  <si>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</si>
  <si>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</si>
  <si>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</si>
  <si>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</si>
  <si>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</si>
  <si>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</si>
  <si>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</si>
  <si>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</si>
  <si>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</si>
  <si>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</si>
  <si>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</si>
  <si>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</si>
  <si>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</si>
  <si>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</si>
  <si>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</si>
  <si>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</si>
  <si>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</si>
  <si>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</si>
  <si>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</si>
  <si>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</si>
  <si>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</si>
  <si>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</si>
  <si>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</si>
  <si>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</si>
  <si>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</si>
  <si>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</si>
  <si>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</si>
  <si>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</si>
  <si>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</si>
  <si>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</si>
  <si>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</si>
  <si>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</si>
  <si>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</si>
  <si>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</si>
  <si>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</si>
  <si>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</si>
  <si>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</si>
  <si>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</si>
  <si>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</si>
  <si>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</si>
  <si>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</si>
  <si>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</si>
  <si>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</si>
  <si>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</si>
  <si>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</si>
  <si>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</si>
  <si>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</si>
  <si>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</si>
  <si>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</si>
  <si>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</si>
  <si>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</si>
  <si>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</si>
  <si>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</si>
  <si>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</si>
  <si>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</si>
  <si>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</si>
  <si>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</si>
  <si>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</si>
  <si>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</si>
  <si>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</si>
  <si>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</si>
  <si>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</si>
  <si>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</si>
  <si>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</si>
  <si>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</si>
  <si>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</si>
  <si>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</si>
  <si>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</si>
  <si>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</si>
  <si>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</si>
  <si>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</si>
  <si>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</si>
  <si>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</si>
  <si>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</si>
  <si>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</si>
  <si>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</si>
  <si>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</si>
  <si>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</si>
  <si>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</si>
  <si>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</si>
  <si>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</si>
  <si>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</si>
  <si>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</si>
  <si>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</si>
  <si>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</si>
  <si>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</si>
  <si>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</si>
  <si>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</si>
  <si>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</si>
  <si>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</si>
  <si>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</si>
  <si>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</si>
  <si>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</si>
  <si>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</si>
  <si>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</si>
  <si>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</si>
  <si>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</si>
  <si>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</si>
  <si>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</si>
  <si>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</si>
  <si>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</si>
  <si>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</si>
  <si>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</si>
  <si>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</si>
  <si>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</si>
  <si>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</si>
  <si>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</si>
  <si>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</si>
  <si>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</si>
  <si>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</si>
  <si>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</si>
  <si>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</si>
  <si>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</si>
  <si>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</si>
  <si>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</si>
  <si>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</si>
  <si>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</si>
  <si>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</si>
  <si>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</si>
  <si>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</si>
  <si>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</si>
  <si>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</si>
  <si>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</si>
  <si>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</si>
  <si>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</si>
  <si>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</si>
  <si>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</si>
  <si>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</si>
  <si>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</si>
  <si>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</si>
  <si>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</si>
  <si>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</si>
  <si>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</si>
  <si>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</si>
  <si>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</si>
  <si>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</si>
  <si>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</si>
  <si>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</si>
  <si>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</si>
  <si>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</si>
  <si>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</si>
  <si>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</si>
  <si>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</si>
  <si>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</si>
  <si>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</si>
  <si>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</si>
  <si>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</si>
  <si>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</si>
  <si>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</si>
  <si>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</si>
  <si>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</si>
  <si>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</si>
  <si>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</si>
  <si>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</si>
  <si>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</si>
  <si>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</si>
  <si>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</si>
  <si>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</si>
  <si>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</si>
  <si>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</si>
  <si>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</si>
  <si>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</si>
  <si>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</si>
  <si>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</si>
  <si>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</si>
  <si>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</si>
  <si>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</si>
  <si>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</si>
  <si>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</si>
  <si>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</si>
  <si>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</si>
  <si>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</si>
  <si>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</si>
  <si>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</si>
  <si>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</si>
  <si>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</si>
  <si>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</si>
  <si>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</si>
  <si>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</si>
  <si>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</si>
  <si>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</si>
  <si>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</si>
  <si>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</si>
  <si>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</si>
  <si>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</si>
  <si>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</si>
  <si>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</si>
  <si>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</si>
  <si>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</si>
  <si>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</si>
  <si>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</si>
  <si>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</si>
  <si>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</si>
  <si>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</si>
  <si>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</si>
  <si>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</si>
  <si>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</si>
  <si>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</si>
  <si>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</si>
  <si>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</si>
  <si>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</si>
  <si>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</si>
  <si>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</si>
  <si>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</si>
  <si>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</si>
  <si>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</si>
  <si>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</si>
  <si>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</si>
  <si>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</si>
  <si>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</si>
  <si>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</si>
  <si>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</si>
  <si>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</si>
  <si>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</si>
  <si>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</si>
  <si>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</si>
  <si>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</si>
  <si>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</si>
  <si>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</si>
  <si>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</si>
  <si>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</si>
  <si>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</si>
  <si>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</si>
  <si>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</si>
  <si>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</si>
  <si>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</si>
  <si>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</si>
  <si>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</si>
  <si>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</si>
  <si>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</si>
  <si>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</si>
  <si>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</si>
  <si>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</si>
  <si>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</si>
  <si>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</si>
  <si>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</si>
  <si>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</si>
  <si>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</si>
  <si>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</si>
  <si>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</si>
  <si>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</si>
  <si>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</si>
  <si>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</si>
  <si>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</si>
  <si>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</si>
  <si>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</si>
  <si>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</si>
  <si>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</si>
  <si>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</si>
  <si>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</si>
  <si>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</si>
  <si>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</si>
  <si>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</si>
  <si>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</si>
  <si>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</si>
  <si>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</si>
  <si>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</si>
  <si>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</si>
  <si>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</si>
  <si>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</si>
  <si>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</si>
  <si>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</si>
  <si>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</si>
  <si>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</si>
  <si>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</si>
  <si>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</si>
  <si>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</si>
  <si>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</si>
  <si>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</si>
  <si>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</si>
  <si>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</si>
  <si>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</si>
  <si>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</si>
  <si>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</si>
  <si>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</si>
  <si>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</si>
  <si>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</si>
  <si>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</si>
  <si>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</si>
  <si>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</si>
  <si>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</si>
  <si>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</si>
  <si>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</si>
  <si>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</si>
  <si>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</si>
  <si>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</si>
  <si>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</si>
  <si>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</si>
  <si>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</si>
  <si>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</si>
  <si>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</si>
  <si>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</si>
  <si>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</si>
  <si>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</si>
  <si>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</si>
  <si>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</si>
  <si>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</si>
  <si>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</si>
  <si>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</si>
  <si>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</si>
  <si>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</si>
  <si>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</si>
  <si>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</si>
  <si>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</si>
  <si>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</si>
  <si>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</si>
  <si>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</si>
  <si>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</si>
  <si>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</si>
  <si>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</si>
  <si>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</si>
  <si>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</si>
  <si>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</si>
  <si>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</si>
  <si>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</si>
  <si>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</si>
  <si>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</si>
  <si>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</si>
  <si>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</si>
  <si>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</si>
  <si>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</si>
  <si>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</si>
  <si>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</si>
  <si>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</si>
  <si>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</si>
  <si>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</si>
  <si>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</si>
  <si>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</si>
  <si>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</si>
  <si>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</si>
  <si>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</si>
  <si>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</si>
  <si>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</si>
  <si>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</si>
  <si>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</si>
  <si>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</si>
  <si>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</si>
  <si>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</si>
  <si>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</si>
  <si>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</si>
  <si>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</si>
  <si>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</si>
  <si>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</si>
  <si>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</si>
  <si>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</si>
  <si>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</si>
  <si>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</si>
  <si>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</si>
  <si>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</si>
  <si>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</si>
  <si>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</si>
  <si>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</si>
  <si>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</si>
  <si>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</si>
  <si>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</si>
  <si>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</si>
  <si>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</si>
  <si>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</si>
  <si>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</si>
  <si>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</si>
  <si>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</si>
  <si>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</si>
  <si>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</si>
  <si>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</si>
  <si>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</si>
  <si>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</si>
  <si>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</si>
  <si>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</si>
  <si>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</si>
  <si>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</si>
  <si>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</si>
  <si>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</si>
  <si>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</si>
  <si>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</si>
  <si>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</si>
  <si>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</si>
  <si>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</si>
  <si>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</si>
  <si>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</si>
  <si>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</si>
  <si>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</si>
  <si>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</si>
  <si>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</si>
  <si>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</si>
  <si>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</si>
  <si>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</si>
  <si>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</si>
  <si>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</si>
  <si>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</si>
  <si>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</si>
  <si>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</si>
  <si>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</si>
  <si>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</si>
  <si>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</si>
  <si>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</si>
  <si>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</si>
  <si>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</si>
  <si>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</si>
  <si>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</si>
  <si>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</si>
  <si>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</si>
  <si>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</si>
  <si>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</si>
  <si>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</si>
  <si>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</si>
  <si>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</si>
  <si>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</si>
  <si>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</si>
  <si>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</si>
  <si>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</si>
  <si>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</si>
  <si>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</si>
  <si>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</si>
  <si>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</si>
  <si>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</si>
  <si>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</si>
  <si>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</si>
  <si>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</si>
  <si>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</si>
  <si>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</si>
  <si>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</si>
  <si>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</si>
  <si>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</si>
  <si>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</si>
  <si>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</si>
  <si>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</si>
  <si>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</si>
  <si>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</si>
  <si>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</si>
  <si>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</si>
  <si>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</si>
  <si>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</si>
  <si>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</si>
  <si>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</si>
  <si>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</si>
  <si>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</si>
  <si>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</si>
  <si>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</si>
  <si>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</si>
  <si>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</si>
  <si>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</si>
  <si>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</si>
  <si>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</si>
  <si>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</si>
  <si>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</si>
  <si>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</si>
  <si>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</si>
  <si>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</si>
  <si>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</si>
  <si>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</si>
  <si>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</si>
  <si>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</si>
  <si>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</si>
  <si>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</si>
  <si>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</si>
  <si>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</si>
  <si>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</si>
  <si>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</si>
  <si>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</si>
  <si>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</si>
  <si>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</si>
  <si>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</si>
  <si>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</si>
  <si>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</si>
  <si>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</si>
  <si>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</si>
  <si>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</si>
  <si>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</si>
  <si>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</si>
  <si>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</si>
  <si>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</si>
  <si>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</si>
  <si>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</si>
  <si>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</si>
  <si>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</si>
  <si>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</si>
  <si>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</si>
  <si>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</si>
  <si>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</si>
  <si>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</si>
  <si>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</si>
  <si>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</si>
  <si>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</si>
  <si>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</si>
  <si>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</si>
  <si>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</si>
  <si>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</si>
  <si>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</si>
  <si>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</si>
  <si>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</si>
  <si>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</si>
  <si>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</si>
  <si>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</si>
  <si>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</si>
  <si>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</si>
  <si>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</si>
  <si>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</si>
  <si>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</si>
  <si>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</si>
  <si>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</si>
  <si>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</si>
  <si>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</si>
  <si>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</si>
  <si>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</si>
  <si>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</si>
  <si>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</si>
  <si>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</si>
  <si>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</si>
  <si>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</si>
  <si>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</si>
  <si>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</si>
  <si>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</si>
  <si>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</si>
  <si>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</si>
  <si>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</si>
  <si>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</si>
  <si>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</si>
  <si>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</si>
  <si>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</si>
  <si>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</si>
  <si>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</si>
  <si>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</si>
  <si>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</si>
  <si>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</si>
  <si>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</si>
  <si>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</si>
  <si>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</si>
  <si>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</si>
  <si>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</si>
  <si>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</si>
  <si>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</si>
  <si>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</si>
  <si>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</si>
  <si>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</si>
  <si>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</si>
  <si>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</si>
  <si>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</si>
  <si>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</si>
  <si>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</si>
  <si>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</si>
  <si>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</si>
  <si>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</si>
  <si>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</si>
  <si>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</si>
  <si>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</si>
  <si>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</si>
  <si>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</si>
  <si>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</si>
  <si>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</si>
  <si>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</si>
  <si>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</si>
  <si>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</si>
  <si>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</si>
  <si>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</si>
  <si>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</si>
  <si>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</si>
  <si>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</si>
  <si>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</si>
  <si>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</si>
  <si>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</si>
  <si>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</si>
  <si>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</si>
  <si>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</si>
  <si>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</si>
  <si>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</si>
  <si>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</si>
  <si>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</si>
  <si>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</si>
  <si>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</si>
  <si>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</si>
  <si>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</si>
  <si>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</si>
  <si>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</si>
  <si>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</si>
  <si>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</si>
  <si>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</si>
  <si>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</si>
  <si>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</si>
  <si>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</si>
  <si>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</si>
  <si>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</si>
  <si>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</si>
  <si>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</si>
  <si>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</si>
  <si>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</si>
  <si>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</si>
  <si>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</si>
  <si>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</si>
  <si>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</si>
  <si>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</si>
  <si>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</si>
  <si>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</si>
  <si>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</si>
  <si>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</si>
  <si>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</si>
  <si>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</si>
  <si>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</si>
  <si>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</si>
  <si>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</si>
  <si>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</si>
  <si>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</si>
  <si>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</si>
  <si>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</si>
  <si>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</si>
  <si>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</si>
  <si>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</si>
  <si>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</si>
  <si>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</si>
  <si>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</si>
  <si>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</si>
  <si>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</si>
  <si>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</si>
  <si>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</si>
  <si>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</si>
  <si>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</si>
  <si>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</si>
  <si>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</si>
  <si>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</si>
  <si>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</si>
  <si>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</si>
  <si>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</si>
  <si>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</si>
  <si>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</si>
  <si>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</si>
  <si>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</si>
  <si>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</si>
  <si>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</si>
  <si>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</si>
  <si>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</si>
  <si>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</si>
  <si>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</si>
  <si>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</si>
  <si>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</si>
  <si>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</si>
  <si>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</si>
  <si>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</si>
  <si>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</si>
  <si>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</si>
  <si>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</si>
  <si>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</si>
  <si>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</si>
  <si>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</si>
  <si>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</si>
  <si>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</si>
  <si>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</si>
  <si>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</si>
  <si>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</si>
  <si>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</si>
  <si>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</si>
  <si>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</si>
  <si>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</si>
  <si>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</si>
  <si>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</si>
  <si>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</si>
  <si>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</si>
  <si>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</si>
  <si>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</si>
  <si>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</si>
  <si>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</si>
  <si>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</si>
  <si>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</si>
  <si>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</si>
  <si>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</si>
  <si>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</si>
  <si>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</si>
  <si>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</si>
  <si>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</si>
  <si>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</si>
  <si>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</si>
  <si>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</si>
  <si>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</si>
  <si>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</si>
  <si>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</si>
  <si>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</si>
  <si>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</si>
  <si>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</si>
  <si>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</si>
  <si>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</si>
  <si>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</si>
  <si>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</si>
  <si>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</si>
  <si>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</si>
  <si>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</si>
  <si>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</si>
  <si>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</si>
  <si>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</si>
  <si>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</si>
  <si>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</si>
  <si>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</si>
  <si>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</si>
  <si>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</si>
  <si>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</si>
  <si>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</si>
  <si>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</si>
  <si>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</si>
  <si>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</si>
  <si>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</si>
  <si>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</si>
  <si>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</si>
  <si>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</si>
  <si>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</si>
  <si>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</si>
  <si>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</si>
  <si>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</si>
  <si>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</si>
  <si>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</si>
  <si>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</si>
  <si>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</si>
  <si>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</si>
  <si>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</si>
  <si>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</si>
  <si>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</si>
  <si>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</si>
  <si>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</si>
  <si>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</si>
  <si>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</si>
  <si>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</si>
  <si>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</si>
  <si>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</si>
  <si>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</si>
  <si>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</si>
  <si>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</si>
  <si>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</si>
  <si>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</si>
  <si>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</si>
  <si>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</si>
  <si>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</si>
  <si>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</si>
  <si>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</si>
  <si>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</si>
  <si>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</si>
  <si>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</si>
  <si>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</si>
  <si>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</si>
  <si>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</si>
  <si>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</si>
  <si>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</si>
  <si>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</si>
  <si>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</si>
  <si>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</si>
  <si>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</si>
  <si>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</si>
  <si>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</si>
  <si>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</si>
  <si>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</si>
  <si>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</si>
  <si>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</si>
  <si>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</si>
  <si>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</si>
  <si>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</si>
  <si>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</si>
  <si>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</si>
  <si>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</si>
  <si>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</si>
  <si>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</si>
  <si>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</si>
  <si>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</si>
  <si>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</si>
  <si>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</si>
  <si>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</si>
  <si>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</si>
  <si>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</si>
  <si>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</si>
  <si>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</si>
  <si>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</si>
  <si>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</si>
  <si>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</si>
  <si>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</si>
  <si>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</si>
  <si>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</si>
  <si>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</si>
  <si>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</si>
  <si>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</si>
  <si>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</si>
  <si>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</si>
  <si>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</si>
  <si>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</si>
  <si>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</si>
  <si>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</si>
  <si>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</si>
  <si>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</si>
  <si>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</si>
  <si>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</si>
  <si>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</si>
  <si>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</si>
  <si>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</si>
  <si>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</si>
  <si>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</si>
  <si>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</si>
  <si>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</si>
  <si>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</si>
  <si>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</si>
  <si>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</si>
  <si>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</si>
  <si>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</si>
  <si>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</si>
  <si>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</si>
  <si>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</si>
  <si>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</si>
  <si>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</si>
  <si>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</si>
  <si>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</si>
  <si>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</si>
  <si>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</si>
  <si>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</si>
  <si>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</si>
  <si>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</si>
  <si>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</si>
  <si>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</si>
  <si>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</si>
  <si>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</si>
  <si>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</si>
  <si>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</si>
  <si>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</si>
  <si>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</si>
  <si>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</si>
  <si>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</si>
  <si>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</si>
  <si>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</si>
  <si>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</si>
  <si>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</si>
  <si>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</si>
  <si>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</si>
  <si>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</si>
  <si>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</si>
  <si>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</si>
  <si>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</si>
  <si>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</si>
  <si>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</si>
  <si>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</si>
  <si>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</si>
  <si>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</si>
  <si>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</si>
  <si>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</si>
  <si>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</si>
  <si>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</si>
  <si>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</si>
  <si>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</si>
  <si>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</si>
  <si>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</si>
  <si>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</si>
  <si>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</si>
  <si>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</si>
  <si>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</si>
  <si>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</si>
  <si>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</si>
  <si>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</si>
  <si>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</si>
  <si>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</si>
  <si>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</si>
  <si>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</si>
  <si>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</si>
  <si>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</si>
  <si>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</si>
  <si>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</si>
  <si>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</si>
  <si>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</si>
  <si>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</si>
  <si>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</si>
  <si>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</si>
  <si>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</si>
  <si>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</si>
  <si>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</si>
  <si>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</si>
  <si>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</si>
  <si>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</si>
  <si>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</si>
  <si>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</si>
  <si>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</si>
  <si>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</si>
  <si>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</si>
  <si>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</si>
  <si>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</si>
  <si>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</si>
  <si>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</si>
  <si>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</si>
  <si>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</si>
  <si>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</si>
  <si>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</si>
  <si>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</si>
  <si>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</si>
  <si>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</si>
  <si>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</si>
  <si>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</si>
  <si>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</si>
  <si>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</si>
  <si>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</si>
  <si>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</si>
  <si>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</si>
  <si>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</si>
  <si>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</si>
  <si>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</si>
  <si>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</si>
  <si>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</si>
  <si>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</si>
  <si>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</si>
  <si>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</si>
  <si>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</si>
  <si>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</si>
  <si>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</si>
  <si>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</si>
  <si>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</si>
  <si>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</si>
  <si>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</si>
  <si>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</si>
  <si>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</si>
  <si>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</si>
  <si>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</si>
  <si>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</si>
  <si>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</si>
  <si>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</si>
  <si>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</si>
  <si>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</si>
  <si>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</si>
  <si>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</si>
  <si>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</si>
  <si>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</si>
  <si>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</si>
  <si>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</si>
  <si>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</si>
  <si>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</si>
  <si>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</si>
  <si>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</si>
  <si>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</si>
  <si>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</si>
  <si>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</si>
  <si>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</si>
  <si>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</si>
  <si>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</si>
  <si>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</si>
  <si>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</si>
  <si>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</si>
  <si>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</si>
  <si>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</si>
  <si>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</si>
  <si>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</si>
  <si>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</si>
  <si>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</si>
  <si>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</si>
  <si>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</si>
  <si>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</si>
  <si>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</si>
  <si>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</si>
  <si>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</si>
  <si>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</si>
  <si>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</si>
  <si>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</si>
  <si>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</si>
  <si>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</si>
  <si>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</si>
  <si>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</si>
  <si>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</si>
  <si>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</si>
  <si>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</si>
  <si>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</si>
  <si>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</si>
  <si>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</si>
  <si>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</si>
  <si>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</si>
  <si>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</si>
  <si>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</si>
  <si>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</si>
  <si>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</si>
  <si>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</si>
  <si>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</si>
  <si>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</si>
  <si>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</si>
  <si>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</si>
  <si>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</si>
  <si>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</si>
  <si>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</si>
  <si>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</si>
  <si>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</si>
  <si>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</si>
  <si>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</si>
  <si>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</si>
  <si>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</si>
  <si>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</si>
  <si>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</si>
  <si>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</si>
  <si>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</si>
  <si>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</si>
  <si>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</si>
  <si>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</si>
  <si>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</si>
  <si>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</si>
  <si>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</si>
  <si>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</si>
  <si>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</si>
  <si>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</si>
  <si>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</si>
  <si>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</si>
  <si>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</si>
  <si>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</si>
  <si>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</si>
  <si>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</si>
  <si>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</si>
  <si>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</si>
  <si>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</si>
  <si>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</si>
  <si>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</si>
  <si>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</si>
  <si>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</si>
  <si>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</si>
  <si>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</si>
  <si>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</si>
  <si>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</si>
  <si>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</si>
  <si>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</si>
  <si>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</si>
  <si>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</si>
  <si>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</si>
  <si>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</si>
  <si>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</si>
  <si>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</si>
  <si>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</si>
  <si>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</si>
  <si>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</si>
  <si>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</si>
  <si>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</si>
  <si>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</si>
  <si>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</si>
  <si>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</si>
  <si>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</si>
  <si>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</si>
  <si>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</si>
  <si>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</si>
  <si>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</si>
  <si>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</si>
  <si>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</si>
  <si>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</si>
  <si>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</si>
  <si>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</si>
  <si>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</si>
  <si>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</si>
  <si>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</si>
  <si>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</si>
  <si>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</si>
  <si>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</si>
  <si>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</si>
  <si>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</si>
  <si>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</si>
  <si>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</si>
  <si>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</si>
  <si>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</si>
  <si>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</si>
  <si>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</si>
  <si>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</si>
  <si>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</si>
  <si>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</si>
  <si>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</si>
  <si>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</si>
  <si>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</si>
  <si>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</si>
  <si>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</si>
  <si>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</si>
  <si>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</si>
  <si>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</si>
  <si>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</si>
  <si>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</si>
  <si>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</si>
  <si>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</si>
  <si>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</si>
  <si>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</si>
  <si>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</si>
  <si>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</si>
  <si>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</si>
  <si>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</si>
  <si>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</si>
  <si>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</si>
  <si>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</si>
  <si>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</si>
  <si>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</si>
  <si>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</si>
  <si>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</si>
  <si>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</si>
  <si>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</si>
  <si>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</si>
  <si>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</si>
  <si>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</si>
  <si>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</si>
  <si>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</si>
  <si>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</si>
  <si>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</si>
  <si>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</si>
  <si>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</si>
  <si>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</si>
  <si>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</si>
  <si>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</si>
  <si>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</si>
  <si>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</si>
  <si>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</si>
  <si>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</si>
  <si>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</si>
  <si>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</si>
  <si>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</si>
  <si>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</si>
  <si>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</si>
  <si>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</si>
  <si>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</si>
  <si>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</si>
  <si>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</si>
  <si>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</si>
  <si>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</si>
  <si>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</si>
  <si>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</si>
  <si>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</si>
  <si>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</si>
  <si>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</si>
  <si>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</si>
  <si>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</si>
  <si>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</si>
  <si>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</si>
  <si>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</si>
  <si>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</si>
  <si>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</si>
  <si>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</si>
  <si>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</si>
  <si>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</si>
  <si>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</si>
  <si>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</si>
  <si>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</si>
  <si>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</si>
  <si>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</si>
  <si>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</si>
  <si>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</si>
  <si>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</si>
  <si>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</si>
  <si>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</si>
  <si>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</si>
  <si>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</si>
  <si>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</si>
  <si>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</si>
  <si>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</si>
  <si>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</si>
  <si>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</si>
  <si>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</si>
  <si>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</si>
  <si>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</si>
  <si>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</si>
  <si>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</si>
  <si>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</si>
  <si>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</si>
  <si>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</si>
  <si>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</si>
  <si>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</si>
  <si>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</si>
  <si>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</si>
  <si>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</si>
  <si>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</si>
  <si>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</si>
  <si>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</si>
  <si>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</si>
  <si>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</si>
  <si>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</si>
  <si>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</si>
  <si>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</si>
  <si>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</si>
  <si>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</si>
  <si>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</si>
  <si>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</si>
  <si>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</si>
  <si>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</si>
  <si>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</si>
  <si>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</si>
  <si>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</si>
  <si>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</si>
  <si>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</si>
  <si>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</si>
  <si>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</si>
  <si>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</si>
  <si>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</si>
  <si>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</si>
  <si>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</si>
  <si>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</si>
  <si>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</si>
  <si>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</si>
  <si>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</si>
  <si>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</si>
  <si>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</si>
  <si>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</si>
  <si>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</si>
  <si>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</si>
  <si>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</si>
  <si>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</si>
  <si>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</si>
  <si>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</si>
  <si>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</si>
  <si>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</si>
  <si>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</si>
  <si>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</si>
  <si>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</si>
  <si>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</si>
  <si>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</si>
  <si>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</si>
  <si>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</si>
  <si>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</si>
  <si>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</si>
  <si>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</si>
  <si>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</si>
  <si>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</si>
  <si>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</si>
  <si>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</si>
  <si>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</si>
  <si>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</si>
  <si>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</si>
  <si>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</si>
  <si>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</si>
  <si>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</si>
  <si>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</si>
  <si>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</si>
  <si>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</si>
  <si>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</si>
  <si>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</si>
  <si>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</si>
  <si>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</si>
  <si>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</si>
  <si>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</si>
  <si>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</si>
  <si>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</si>
  <si>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</si>
  <si>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</si>
  <si>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</si>
  <si>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</si>
  <si>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</si>
  <si>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</si>
  <si>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</si>
  <si>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</si>
  <si>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</si>
  <si>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</si>
  <si>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</si>
  <si>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</si>
  <si>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</si>
  <si>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</si>
  <si>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</si>
  <si>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</si>
  <si>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</si>
  <si>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</si>
  <si>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</si>
  <si>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</si>
  <si>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</si>
  <si>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</si>
  <si>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</si>
  <si>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</si>
  <si>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</si>
  <si>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</si>
  <si>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</si>
  <si>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</si>
  <si>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</si>
  <si>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</si>
  <si>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</si>
  <si>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</si>
  <si>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</si>
  <si>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</si>
  <si>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</si>
  <si>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</si>
  <si>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</si>
  <si>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</si>
  <si>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</si>
  <si>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</si>
  <si>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</si>
  <si>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</si>
  <si>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</si>
  <si>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</si>
  <si>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</si>
  <si>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</si>
  <si>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</si>
  <si>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</si>
  <si>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</si>
  <si>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</si>
  <si>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</si>
  <si>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</si>
  <si>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</si>
  <si>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</si>
  <si>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</si>
  <si>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</si>
  <si>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</si>
  <si>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</si>
  <si>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</si>
  <si>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</si>
  <si>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</si>
  <si>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</si>
  <si>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</si>
  <si>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</si>
  <si>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</si>
  <si>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</si>
  <si>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</si>
  <si>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</si>
  <si>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</si>
  <si>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</si>
  <si>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</si>
  <si>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</si>
  <si>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</si>
  <si>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</si>
  <si>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</si>
  <si>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</si>
  <si>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</si>
  <si>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</si>
  <si>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</si>
  <si>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</si>
  <si>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</si>
  <si>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</si>
  <si>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</si>
  <si>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</si>
  <si>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</si>
  <si>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</si>
  <si>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</si>
  <si>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</si>
  <si>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</si>
  <si>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</si>
  <si>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</si>
  <si>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</si>
  <si>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</si>
  <si>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</si>
  <si>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</si>
  <si>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</si>
  <si>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</si>
  <si>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</si>
  <si>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</si>
  <si>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</si>
  <si>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</si>
  <si>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</si>
  <si>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</si>
  <si>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</si>
  <si>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</si>
  <si>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</si>
  <si>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</si>
  <si>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</si>
  <si>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</si>
  <si>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</si>
  <si>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</si>
  <si>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</si>
  <si>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</si>
  <si>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</si>
  <si>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</si>
  <si>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</si>
  <si>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</si>
  <si>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</si>
  <si>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</si>
  <si>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</si>
  <si>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</si>
  <si>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</si>
  <si>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</si>
  <si>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</si>
  <si>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</si>
  <si>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</si>
  <si>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</si>
  <si>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</si>
  <si>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</si>
  <si>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</si>
  <si>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</si>
  <si>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</si>
  <si>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</si>
  <si>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</si>
  <si>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</si>
  <si>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</si>
  <si>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</si>
  <si>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</si>
  <si>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</si>
  <si>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</si>
  <si>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</si>
  <si>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</si>
  <si>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</si>
  <si>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</si>
  <si>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</si>
  <si>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</si>
  <si>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</si>
  <si>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</si>
  <si>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</si>
  <si>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</si>
  <si>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</si>
  <si>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</si>
  <si>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</si>
  <si>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</si>
  <si>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</si>
  <si>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</si>
  <si>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</si>
  <si>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</si>
  <si>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</si>
  <si>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</si>
  <si>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</si>
  <si>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</si>
  <si>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</si>
  <si>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</si>
  <si>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</si>
  <si>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</si>
  <si>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</si>
  <si>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</si>
  <si>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</si>
  <si>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</si>
  <si>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</si>
  <si>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</si>
  <si>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</si>
  <si>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</si>
  <si>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</si>
  <si>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</si>
  <si>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</si>
  <si>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</si>
  <si>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</si>
  <si>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</si>
  <si>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</si>
  <si>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</si>
  <si>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</si>
  <si>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</si>
  <si>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</si>
  <si>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</si>
  <si>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</si>
  <si>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</si>
  <si>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</si>
  <si>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</si>
  <si>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</si>
  <si>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</si>
  <si>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</si>
  <si>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</si>
  <si>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</si>
  <si>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</si>
  <si>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</si>
  <si>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</si>
  <si>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</si>
  <si>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</si>
  <si>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</si>
  <si>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</si>
  <si>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</si>
  <si>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</si>
  <si>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</si>
  <si>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</si>
  <si>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</si>
  <si>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</si>
  <si>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</si>
  <si>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</si>
  <si>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</si>
  <si>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</si>
  <si>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</si>
  <si>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</si>
  <si>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</si>
  <si>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</si>
  <si>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</si>
  <si>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</si>
  <si>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</si>
  <si>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</si>
  <si>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</si>
  <si>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</si>
  <si>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</si>
  <si>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</si>
  <si>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</si>
  <si>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</si>
  <si>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</si>
  <si>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</si>
  <si>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</si>
  <si>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</si>
  <si>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</si>
  <si>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</si>
  <si>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</si>
  <si>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</si>
  <si>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</si>
  <si>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</si>
  <si>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</si>
  <si>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</si>
  <si>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</si>
  <si>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</si>
  <si>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</si>
  <si>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</si>
  <si>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</si>
  <si>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</si>
  <si>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</si>
  <si>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</si>
  <si>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</si>
  <si>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</si>
  <si>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</si>
  <si>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</si>
  <si>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</si>
  <si>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</si>
  <si>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</si>
  <si>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</si>
  <si>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</si>
  <si>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</si>
  <si>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</si>
  <si>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</si>
  <si>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</si>
  <si>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</si>
  <si>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</si>
  <si>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</si>
  <si>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</si>
  <si>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</si>
  <si>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</si>
  <si>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</si>
  <si>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</si>
  <si>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</si>
  <si>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</si>
  <si>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</si>
  <si>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</si>
  <si>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</si>
  <si>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</si>
  <si>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</si>
  <si>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</si>
  <si>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</si>
  <si>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</si>
  <si>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</si>
  <si>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</si>
  <si>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</si>
  <si>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</si>
  <si>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</si>
  <si>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</si>
  <si>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</si>
  <si>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</si>
  <si>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</si>
  <si>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</si>
  <si>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</si>
  <si>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</si>
  <si>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</si>
  <si>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</si>
  <si>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</si>
  <si>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</si>
  <si>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</si>
  <si>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</si>
  <si>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</si>
  <si>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</si>
  <si>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</si>
  <si>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</si>
  <si>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</si>
  <si>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</si>
  <si>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</si>
  <si>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</si>
  <si>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</si>
  <si>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</si>
  <si>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</si>
  <si>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</si>
  <si>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</si>
  <si>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</si>
  <si>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</si>
  <si>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</si>
  <si>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</si>
  <si>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</si>
  <si>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</si>
  <si>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</si>
  <si>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</si>
  <si>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</si>
  <si>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</si>
  <si>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</si>
  <si>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</si>
  <si>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</si>
  <si>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</si>
  <si>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</si>
  <si>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</si>
  <si>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</si>
  <si>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</si>
  <si>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</si>
  <si>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</si>
  <si>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</si>
  <si>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</si>
  <si>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</si>
  <si>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</si>
  <si>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</si>
  <si>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</si>
  <si>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</si>
  <si>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</si>
  <si>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</si>
  <si>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</si>
  <si>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</si>
  <si>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</si>
  <si>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</si>
  <si>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</si>
  <si>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</si>
  <si>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</si>
  <si>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</si>
  <si>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</si>
  <si>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</si>
  <si>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</si>
  <si>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</si>
  <si>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</si>
  <si>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</si>
  <si>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</si>
  <si>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</si>
  <si>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</si>
  <si>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</si>
  <si>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</si>
  <si>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</si>
  <si>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</si>
  <si>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</si>
  <si>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</si>
  <si>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</si>
  <si>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</si>
  <si>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</si>
  <si>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</si>
  <si>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</si>
  <si>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</si>
  <si>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</si>
  <si>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</si>
  <si>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</si>
  <si>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</si>
  <si>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</si>
  <si>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</si>
  <si>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</si>
  <si>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</si>
  <si>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</si>
  <si>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</si>
  <si>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</si>
  <si>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</si>
  <si>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</si>
  <si>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</si>
  <si>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</si>
  <si>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</si>
  <si>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</si>
  <si>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</si>
  <si>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</si>
  <si>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</si>
  <si>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</si>
  <si>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</si>
  <si>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</si>
  <si>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</si>
  <si>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</si>
  <si>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</si>
  <si>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</si>
  <si>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</si>
  <si>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</si>
  <si>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</si>
  <si>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</si>
  <si>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</si>
  <si>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</si>
  <si>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</si>
  <si>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</si>
  <si>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</si>
  <si>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</si>
  <si>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</si>
  <si>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</si>
  <si>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</si>
  <si>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</si>
  <si>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</si>
  <si>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</si>
  <si>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</si>
  <si>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</si>
  <si>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</si>
  <si>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</si>
  <si>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</si>
  <si>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</si>
  <si>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</si>
  <si>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</si>
  <si>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</si>
  <si>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</si>
  <si>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</si>
  <si>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</si>
  <si>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</si>
  <si>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</si>
  <si>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</si>
  <si>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</si>
  <si>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</si>
  <si>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</si>
  <si>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</si>
  <si>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</si>
  <si>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</si>
  <si>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</si>
  <si>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</si>
  <si>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</si>
  <si>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</si>
  <si>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</si>
  <si>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</si>
  <si>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</si>
  <si>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</si>
  <si>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</si>
  <si>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</si>
  <si>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</si>
  <si>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</si>
  <si>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</si>
  <si>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</si>
  <si>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</si>
  <si>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</si>
  <si>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</si>
  <si>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</si>
  <si>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</si>
  <si>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</si>
  <si>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</si>
  <si>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</si>
  <si>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</si>
  <si>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</si>
  <si>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</si>
  <si>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</si>
  <si>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</si>
  <si>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</si>
  <si>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</si>
  <si>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</si>
  <si>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</si>
  <si>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</si>
  <si>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</si>
  <si>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</si>
  <si>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</si>
  <si>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</si>
  <si>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</si>
  <si>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</si>
  <si>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</si>
  <si>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</si>
  <si>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</si>
  <si>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</si>
  <si>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</si>
  <si>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</si>
  <si>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</si>
  <si>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</si>
  <si>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</si>
  <si>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</si>
  <si>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</si>
  <si>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</si>
  <si>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</si>
  <si>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</si>
  <si>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</si>
  <si>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</si>
  <si>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</si>
  <si>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</si>
  <si>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</si>
  <si>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</si>
  <si>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</si>
  <si>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</si>
  <si>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</si>
  <si>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</si>
  <si>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</si>
  <si>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</si>
  <si>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</si>
  <si>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</si>
  <si>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</si>
  <si>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</si>
  <si>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</si>
  <si>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</si>
  <si>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</si>
  <si>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</si>
  <si>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</si>
  <si>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</si>
  <si>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</si>
  <si>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</si>
  <si>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</si>
  <si>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</si>
  <si>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</si>
  <si>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</si>
  <si>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</si>
  <si>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</si>
  <si>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</si>
  <si>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</si>
  <si>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</si>
  <si>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</si>
  <si>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</si>
  <si>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</si>
  <si>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</si>
  <si>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</si>
  <si>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</si>
  <si>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</si>
  <si>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</si>
  <si>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</si>
  <si>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</si>
  <si>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</si>
  <si>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</si>
  <si>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</si>
  <si>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</si>
  <si>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</si>
  <si>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</si>
  <si>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</si>
  <si>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</si>
  <si>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</si>
  <si>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</si>
  <si>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</si>
  <si>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</si>
  <si>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</si>
  <si>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</si>
  <si>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</si>
  <si>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</si>
  <si>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</si>
  <si>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</si>
  <si>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</si>
  <si>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</si>
  <si>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</si>
  <si>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</si>
  <si>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</si>
  <si>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</si>
  <si>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</si>
  <si>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</si>
  <si>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</si>
  <si>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</si>
  <si>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</si>
  <si>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</si>
  <si>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</si>
  <si>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</si>
  <si>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</si>
  <si>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</si>
  <si>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</si>
  <si>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</si>
  <si>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</si>
  <si>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</si>
  <si>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</si>
  <si>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</si>
  <si>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</si>
  <si>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</si>
  <si>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</si>
  <si>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</si>
  <si>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</si>
  <si>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</si>
  <si>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</si>
  <si>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</si>
  <si>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</si>
  <si>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</si>
  <si>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</si>
  <si>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</si>
  <si>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</si>
  <si>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</si>
  <si>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</si>
  <si>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</si>
  <si>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</si>
  <si>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</si>
  <si>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</si>
  <si>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</si>
  <si>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</si>
  <si>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</si>
  <si>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</si>
  <si>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</si>
  <si>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</si>
  <si>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</si>
  <si>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</si>
  <si>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</si>
  <si>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</si>
  <si>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</si>
  <si>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</si>
  <si>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</si>
  <si>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</si>
  <si>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</si>
  <si>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</si>
  <si>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</si>
  <si>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</si>
  <si>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</si>
  <si>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</si>
  <si>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</si>
  <si>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</si>
  <si>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</si>
  <si>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</si>
  <si>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</si>
  <si>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</si>
  <si>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</si>
  <si>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</si>
  <si>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</si>
  <si>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</si>
  <si>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</si>
  <si>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</si>
  <si>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</si>
  <si>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</si>
  <si>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</si>
  <si>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</si>
  <si>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</si>
  <si>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</si>
  <si>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</si>
  <si>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</si>
  <si>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</si>
  <si>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</si>
  <si>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</si>
  <si>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</si>
  <si>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</si>
  <si>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</si>
  <si>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</si>
  <si>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</si>
  <si>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</si>
  <si>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</si>
  <si>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</si>
  <si>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</si>
  <si>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</si>
  <si>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</si>
  <si>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</si>
  <si>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</si>
  <si>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</si>
  <si>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</si>
  <si>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</si>
  <si>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</si>
  <si>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</si>
  <si>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</si>
  <si>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</si>
  <si>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</si>
  <si>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</si>
  <si>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</si>
  <si>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</si>
  <si>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</si>
  <si>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</si>
  <si>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</si>
  <si>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</si>
  <si>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</si>
  <si>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</si>
  <si>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</si>
  <si>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</si>
  <si>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</si>
  <si>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</si>
  <si>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</si>
  <si>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</si>
  <si>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</si>
  <si>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</si>
  <si>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</si>
  <si>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</si>
  <si>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</si>
  <si>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</si>
  <si>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</si>
  <si>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</si>
  <si>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</si>
  <si>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</si>
  <si>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</si>
  <si>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</si>
  <si>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</si>
  <si>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</si>
  <si>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</si>
  <si>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</si>
  <si>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</si>
  <si>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</si>
  <si>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</si>
  <si>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</si>
  <si>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</si>
  <si>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</si>
  <si>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</si>
  <si>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</si>
  <si>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</si>
  <si>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</si>
  <si>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</si>
  <si>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</si>
  <si>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</si>
  <si>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</si>
  <si>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</si>
  <si>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</si>
  <si>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</si>
  <si>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</si>
  <si>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</si>
  <si>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</si>
  <si>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</si>
  <si>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</si>
  <si>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</si>
  <si>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</si>
  <si>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</si>
  <si>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</si>
  <si>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</si>
  <si>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</si>
  <si>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</si>
  <si>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</si>
  <si>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</si>
  <si>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</si>
  <si>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</si>
  <si>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</si>
  <si>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</si>
  <si>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</si>
  <si>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</si>
  <si>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</si>
  <si>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</si>
  <si>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</si>
  <si>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</si>
  <si>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</si>
  <si>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</si>
  <si>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</si>
  <si>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</si>
  <si>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</si>
  <si>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</si>
  <si>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</si>
  <si>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</si>
  <si>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</si>
  <si>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</si>
  <si>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</si>
  <si>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</si>
  <si>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</si>
  <si>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</si>
  <si>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</si>
  <si>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</si>
  <si>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</si>
  <si>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</si>
  <si>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</si>
  <si>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</si>
  <si>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</si>
  <si>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</si>
  <si>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</si>
  <si>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</si>
  <si>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</si>
  <si>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</si>
  <si>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</si>
  <si>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</si>
  <si>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</si>
  <si>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</si>
  <si>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</si>
  <si>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</si>
  <si>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</si>
  <si>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</si>
  <si>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</si>
  <si>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</si>
  <si>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</si>
  <si>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</si>
  <si>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</si>
  <si>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</si>
  <si>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</si>
  <si>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</si>
  <si>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</si>
  <si>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</si>
  <si>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</si>
  <si>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</si>
  <si>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</si>
  <si>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</si>
  <si>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</si>
  <si>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</si>
  <si>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</si>
  <si>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</si>
  <si>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</si>
  <si>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</si>
  <si>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</si>
  <si>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</si>
  <si>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</si>
  <si>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</si>
  <si>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</si>
  <si>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</si>
  <si>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</si>
  <si>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</si>
  <si>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</si>
  <si>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</si>
  <si>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</si>
  <si>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</si>
  <si>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</si>
  <si>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</si>
  <si>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</si>
  <si>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</si>
  <si>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</si>
  <si>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</si>
  <si>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</si>
  <si>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</si>
  <si>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</si>
  <si>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</si>
  <si>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</si>
  <si>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</si>
  <si>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</si>
  <si>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</si>
  <si>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</si>
  <si>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</si>
  <si>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</si>
  <si>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</si>
  <si>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</si>
  <si>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</si>
  <si>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</si>
  <si>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</si>
  <si>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</si>
  <si>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</si>
  <si>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</si>
  <si>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</si>
  <si>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</si>
  <si>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</si>
  <si>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</si>
  <si>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</si>
  <si>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</si>
  <si>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</si>
  <si>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</si>
  <si>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</si>
  <si>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</si>
  <si>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</si>
  <si>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</si>
  <si>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</si>
  <si>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</si>
  <si>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</si>
  <si>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</si>
  <si>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</si>
  <si>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</si>
  <si>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</si>
  <si>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</si>
  <si>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</si>
  <si>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</si>
  <si>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</si>
  <si>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</si>
  <si>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</si>
  <si>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</si>
  <si>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</si>
  <si>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</si>
  <si>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</si>
  <si>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</si>
  <si>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</si>
  <si>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</si>
  <si>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</si>
  <si>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</si>
  <si>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</si>
  <si>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</si>
  <si>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</si>
  <si>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</si>
  <si>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</si>
  <si>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</si>
  <si>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</si>
  <si>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</si>
  <si>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</si>
  <si>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</si>
  <si>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</si>
  <si>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</si>
  <si>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</si>
  <si>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</si>
  <si>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</si>
  <si>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</si>
  <si>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</si>
  <si>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</si>
  <si>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</si>
  <si>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</si>
  <si>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</si>
  <si>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</si>
  <si>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</si>
  <si>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</si>
  <si>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</si>
  <si>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</si>
  <si>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</si>
  <si>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</si>
  <si>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</si>
  <si>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</si>
  <si>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</si>
  <si>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</si>
  <si>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</si>
  <si>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</si>
  <si>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</si>
  <si>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</si>
  <si>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</si>
  <si>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</si>
  <si>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</si>
  <si>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</si>
  <si>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</si>
  <si>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</si>
  <si>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</si>
  <si>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</si>
  <si>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</si>
  <si>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</si>
  <si>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</si>
  <si>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</si>
  <si>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</si>
  <si>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</si>
  <si>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</si>
  <si>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</si>
  <si>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</si>
  <si>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</si>
  <si>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</si>
  <si>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</si>
  <si>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</si>
  <si>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</si>
  <si>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</si>
  <si>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</si>
  <si>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</si>
  <si>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</si>
  <si>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</si>
  <si>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</si>
  <si>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</si>
  <si>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</si>
  <si>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</si>
  <si>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</si>
  <si>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</si>
  <si>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</si>
  <si>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</si>
  <si>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</si>
  <si>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</si>
  <si>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</si>
  <si>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</si>
  <si>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</si>
  <si>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</si>
  <si>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</si>
  <si>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</si>
  <si>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</si>
  <si>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</si>
  <si>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</si>
  <si>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</si>
  <si>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</si>
  <si>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</si>
  <si>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</si>
  <si>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</si>
  <si>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</si>
  <si>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</si>
  <si>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</si>
  <si>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</si>
  <si>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</si>
  <si>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</si>
  <si>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</si>
  <si>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</si>
  <si>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</si>
  <si>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</si>
  <si>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</si>
  <si>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</si>
  <si>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</si>
  <si>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</si>
  <si>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</si>
  <si>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</si>
  <si>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</si>
  <si>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</si>
  <si>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</si>
  <si>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</si>
  <si>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</si>
  <si>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</si>
  <si>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</si>
  <si>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</si>
  <si>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</si>
  <si>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</si>
  <si>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</si>
  <si>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</si>
  <si>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</si>
  <si>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</si>
  <si>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</si>
  <si>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</si>
  <si>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</si>
  <si>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</si>
  <si>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</si>
  <si>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</si>
  <si>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</si>
  <si>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</si>
  <si>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</si>
  <si>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</si>
  <si>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</si>
  <si>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</si>
  <si>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</si>
  <si>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</si>
  <si>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</si>
  <si>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</si>
  <si>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</si>
  <si>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</si>
  <si>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</si>
  <si>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</si>
  <si>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</si>
  <si>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</si>
  <si>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</si>
  <si>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</si>
  <si>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</si>
  <si>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</si>
  <si>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</si>
  <si>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</si>
  <si>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</si>
  <si>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</si>
  <si>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</si>
  <si>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</si>
  <si>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</si>
  <si>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</si>
  <si>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</si>
  <si>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</si>
  <si>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</si>
  <si>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</si>
  <si>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</si>
  <si>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</si>
  <si>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</si>
  <si>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</si>
  <si>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</si>
  <si>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</si>
  <si>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</si>
  <si>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</si>
  <si>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</si>
  <si>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</si>
  <si>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</si>
  <si>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</si>
  <si>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</si>
  <si>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</si>
  <si>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</si>
  <si>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</si>
  <si>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</si>
  <si>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</si>
  <si>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</si>
  <si>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</si>
  <si>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</si>
  <si>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</si>
  <si>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</si>
  <si>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</si>
  <si>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</si>
  <si>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</si>
  <si>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</si>
  <si>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</si>
  <si>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</si>
  <si>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</si>
  <si>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</si>
  <si>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</si>
  <si>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</si>
  <si>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</si>
  <si>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</si>
  <si>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</si>
  <si>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</si>
  <si>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</si>
  <si>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</si>
  <si>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</si>
  <si>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</si>
  <si>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</si>
  <si>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</si>
  <si>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</si>
  <si>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</si>
  <si>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</si>
  <si>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</si>
  <si>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</si>
  <si>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</si>
  <si>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</si>
  <si>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</si>
  <si>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</si>
  <si>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</si>
  <si>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</si>
  <si>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</si>
  <si>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</si>
  <si>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</si>
  <si>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</si>
  <si>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</si>
  <si>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</si>
  <si>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</si>
  <si>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</si>
  <si>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</si>
  <si>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</si>
  <si>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</si>
  <si>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</si>
  <si>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</si>
  <si>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</si>
  <si>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</si>
  <si>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</si>
  <si>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</si>
  <si>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</si>
  <si>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</si>
  <si>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</si>
  <si>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</si>
  <si>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</si>
  <si>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</si>
  <si>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</si>
  <si>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</si>
  <si>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</si>
  <si>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</si>
  <si>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</si>
  <si>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</si>
  <si>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</si>
  <si>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</si>
  <si>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</si>
  <si>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</si>
  <si>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</si>
  <si>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</si>
  <si>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</si>
  <si>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</si>
  <si>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</si>
  <si>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</si>
  <si>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</si>
  <si>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</si>
  <si>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</si>
  <si>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</si>
  <si>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</si>
  <si>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</si>
  <si>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</si>
  <si>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</si>
  <si>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</si>
  <si>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</si>
  <si>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</si>
  <si>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</si>
  <si>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</si>
  <si>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</si>
  <si>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</si>
  <si>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</si>
  <si>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</si>
  <si>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</si>
  <si>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</si>
  <si>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</si>
  <si>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</si>
  <si>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</si>
  <si>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</si>
  <si>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</si>
  <si>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</si>
  <si>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</si>
  <si>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</si>
  <si>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</si>
  <si>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</si>
  <si>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</si>
  <si>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</si>
  <si>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</si>
  <si>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</si>
  <si>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</si>
  <si>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</si>
  <si>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</si>
  <si>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</si>
  <si>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</si>
  <si>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</si>
  <si>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</si>
  <si>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</si>
  <si>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</si>
  <si>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</si>
  <si>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</si>
  <si>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</si>
  <si>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</si>
  <si>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</si>
  <si>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</si>
  <si>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</si>
  <si>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</si>
  <si>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</si>
  <si>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</si>
  <si>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</si>
  <si>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</si>
  <si>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</si>
  <si>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</si>
  <si>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</si>
  <si>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</si>
  <si>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</si>
  <si>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</si>
  <si>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</si>
  <si>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</si>
  <si>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</si>
  <si>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</si>
  <si>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</si>
  <si>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</si>
  <si>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</si>
  <si>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</si>
  <si>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</si>
  <si>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</si>
  <si>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</si>
  <si>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</si>
  <si>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</si>
  <si>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</si>
  <si>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</si>
  <si>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</si>
  <si>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</si>
  <si>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</si>
  <si>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</si>
  <si>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</si>
  <si>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</si>
  <si>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</si>
  <si>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</si>
  <si>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</si>
  <si>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</si>
  <si>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</si>
  <si>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</si>
  <si>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</si>
  <si>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</si>
  <si>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</si>
  <si>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</si>
  <si>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</si>
  <si>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</si>
  <si>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</si>
  <si>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</si>
  <si>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</si>
  <si>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</si>
  <si>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</si>
  <si>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</si>
  <si>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</si>
  <si>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</si>
  <si>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</si>
  <si>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</si>
  <si>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</si>
  <si>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</si>
  <si>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</si>
  <si>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</si>
  <si>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</si>
  <si>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</si>
  <si>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</si>
  <si>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</si>
  <si>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</si>
  <si>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</si>
  <si>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</si>
  <si>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</si>
  <si>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</si>
  <si>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</si>
  <si>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</si>
  <si>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</si>
  <si>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</si>
  <si>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</si>
  <si>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</si>
  <si>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</si>
  <si>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</si>
  <si>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</si>
  <si>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</si>
  <si>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</si>
  <si>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</si>
  <si>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</si>
  <si>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</si>
  <si>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</si>
  <si>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</si>
  <si>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</si>
  <si>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</si>
  <si>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</si>
  <si>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</si>
  <si>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</si>
  <si>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</si>
  <si>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</si>
  <si>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</si>
  <si>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</si>
  <si>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</si>
  <si>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</si>
  <si>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</si>
  <si>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</si>
  <si>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</si>
  <si>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</si>
  <si>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</si>
  <si>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</si>
  <si>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</si>
  <si>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</si>
  <si>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</si>
  <si>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</si>
  <si>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</si>
  <si>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</si>
  <si>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</si>
  <si>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</si>
  <si>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</si>
  <si>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</si>
  <si>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</si>
  <si>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</si>
  <si>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</si>
  <si>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</si>
  <si>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</si>
  <si>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</si>
  <si>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</si>
  <si>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</si>
  <si>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</si>
  <si>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</si>
  <si>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</si>
  <si>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</si>
  <si>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</si>
  <si>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</si>
  <si>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</si>
  <si>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</si>
  <si>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</si>
  <si>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</si>
  <si>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</si>
  <si>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</si>
  <si>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</si>
  <si>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</si>
  <si>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</si>
  <si>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</si>
  <si>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</si>
  <si>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</si>
  <si>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</si>
  <si>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</si>
  <si>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</si>
  <si>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</si>
  <si>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</si>
  <si>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</si>
  <si>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</si>
  <si>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</si>
  <si>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</si>
  <si>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</si>
  <si>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</si>
  <si>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</si>
  <si>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</si>
  <si>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</si>
  <si>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</si>
  <si>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</si>
  <si>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</si>
  <si>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</si>
  <si>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</si>
  <si>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</si>
  <si>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</si>
  <si>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</si>
  <si>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</si>
  <si>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</si>
  <si>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</si>
  <si>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</si>
  <si>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</si>
  <si>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</si>
  <si>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</si>
  <si>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</si>
  <si>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</si>
  <si>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</si>
  <si>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</si>
  <si>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</si>
  <si>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</si>
  <si>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</si>
  <si>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</si>
  <si>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</si>
  <si>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</si>
  <si>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</si>
  <si>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</si>
  <si>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</si>
  <si>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</si>
  <si>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</si>
  <si>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</si>
  <si>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</si>
  <si>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</si>
  <si>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</si>
  <si>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</si>
  <si>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</si>
  <si>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</si>
  <si>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</si>
  <si>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</si>
  <si>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</si>
  <si>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</si>
  <si>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</si>
  <si>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</si>
  <si>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</si>
  <si>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</si>
  <si>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</si>
  <si>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</si>
  <si>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</si>
  <si>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</si>
  <si>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</si>
  <si>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</si>
  <si>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</si>
  <si>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</si>
  <si>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</si>
  <si>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</si>
  <si>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</si>
  <si>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</si>
  <si>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</si>
  <si>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</si>
  <si>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</si>
  <si>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</si>
  <si>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</si>
  <si>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</si>
  <si>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</si>
  <si>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</si>
  <si>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</si>
  <si>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</si>
  <si>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</si>
  <si>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</si>
  <si>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</si>
  <si>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</si>
  <si>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</si>
  <si>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</si>
  <si>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</si>
  <si>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</si>
  <si>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</si>
  <si>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</si>
  <si>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</si>
  <si>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</si>
  <si>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</si>
  <si>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</si>
  <si>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</si>
  <si>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</si>
  <si>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</si>
  <si>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</si>
  <si>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</si>
  <si>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</si>
  <si>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</si>
  <si>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</si>
  <si>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</si>
  <si>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</si>
  <si>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</si>
  <si>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</si>
  <si>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</si>
  <si>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</si>
  <si>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</si>
  <si>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</si>
  <si>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</si>
  <si>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</si>
  <si>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</si>
  <si>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</si>
  <si>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</si>
  <si>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</si>
  <si>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</si>
  <si>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</si>
  <si>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</si>
  <si>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</si>
  <si>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</si>
  <si>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</si>
  <si>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</si>
  <si>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</si>
  <si>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</si>
  <si>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</si>
  <si>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</si>
  <si>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</si>
  <si>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</si>
  <si>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</si>
  <si>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</si>
  <si>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</si>
  <si>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</si>
  <si>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</si>
  <si>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</si>
  <si>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</si>
  <si>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</si>
  <si>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</si>
  <si>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</si>
  <si>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</si>
  <si>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</si>
  <si>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</si>
  <si>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</si>
  <si>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</si>
  <si>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</si>
  <si>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</si>
  <si>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</si>
  <si>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</si>
  <si>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</si>
  <si>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</si>
  <si>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</si>
  <si>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</si>
  <si>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</si>
  <si>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</si>
  <si>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</si>
  <si>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</si>
  <si>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</si>
  <si>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</si>
  <si>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</si>
  <si>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</si>
  <si>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</si>
  <si>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</si>
  <si>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</si>
  <si>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</si>
  <si>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</si>
  <si>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</si>
  <si>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</si>
  <si>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</si>
  <si>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</si>
  <si>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</si>
  <si>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</si>
  <si>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</si>
  <si>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</si>
  <si>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</si>
  <si>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</si>
  <si>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</si>
  <si>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</si>
  <si>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</si>
  <si>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</si>
  <si>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</si>
  <si>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</si>
  <si>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</si>
  <si>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</si>
  <si>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</si>
  <si>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</si>
  <si>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</si>
  <si>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</si>
  <si>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</si>
  <si>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</si>
  <si>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</si>
  <si>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</si>
  <si>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</si>
  <si>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</si>
  <si>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</si>
  <si>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</si>
  <si>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</si>
  <si>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</si>
  <si>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</si>
  <si>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</si>
  <si>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</si>
  <si>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</si>
  <si>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</si>
  <si>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</si>
  <si>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</si>
  <si>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</si>
  <si>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</si>
  <si>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</si>
  <si>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</si>
  <si>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</si>
  <si>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</si>
  <si>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</si>
  <si>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</si>
  <si>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</si>
  <si>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</si>
  <si>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</si>
  <si>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</si>
  <si>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</si>
  <si>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</si>
  <si>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</si>
  <si>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</si>
  <si>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</si>
  <si>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</si>
  <si>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</si>
  <si>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</si>
  <si>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</si>
  <si>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</si>
  <si>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</si>
  <si>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</si>
  <si>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</si>
  <si>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</si>
  <si>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</si>
  <si>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</si>
  <si>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</si>
  <si>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</si>
  <si>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</si>
  <si>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</si>
  <si>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</si>
  <si>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</si>
  <si>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</si>
  <si>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</si>
  <si>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</si>
  <si>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</si>
  <si>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</si>
  <si>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</si>
  <si>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</si>
  <si>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</si>
  <si>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</si>
  <si>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</si>
  <si>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</si>
  <si>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</si>
  <si>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</si>
  <si>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</si>
  <si>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</si>
  <si>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</si>
  <si>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</si>
  <si>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</si>
  <si>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</si>
  <si>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</si>
  <si>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</si>
  <si>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</si>
  <si>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</si>
  <si>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</si>
  <si>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</si>
  <si>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</si>
  <si>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</si>
  <si>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</si>
  <si>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</si>
  <si>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</si>
  <si>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</si>
  <si>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</si>
  <si>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</si>
  <si>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</si>
  <si>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</si>
  <si>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</si>
  <si>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</si>
  <si>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</si>
  <si>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</si>
  <si>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</si>
  <si>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</si>
  <si>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</si>
  <si>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</si>
  <si>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</si>
  <si>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</si>
  <si>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</si>
  <si>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</si>
  <si>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</si>
  <si>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</si>
  <si>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</si>
  <si>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</si>
  <si>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</si>
  <si>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</si>
  <si>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</si>
  <si>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</si>
  <si>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</si>
  <si>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</si>
  <si>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</si>
  <si>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</si>
  <si>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</si>
  <si>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</si>
  <si>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</si>
  <si>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</si>
  <si>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</si>
  <si>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</si>
  <si>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</si>
  <si>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</si>
  <si>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</si>
  <si>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</si>
  <si>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</si>
  <si>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</si>
  <si>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</si>
  <si>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</si>
  <si>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</si>
  <si>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</si>
  <si>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</si>
  <si>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</si>
  <si>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</si>
  <si>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</si>
  <si>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</si>
  <si>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</si>
  <si>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</si>
  <si>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</si>
  <si>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</si>
  <si>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</si>
  <si>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</si>
  <si>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</si>
  <si>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</si>
  <si>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</si>
  <si>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</si>
  <si>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</si>
  <si>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</si>
  <si>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</si>
  <si>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</si>
  <si>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</si>
  <si>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</si>
  <si>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</si>
  <si>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</si>
  <si>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</si>
  <si>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</si>
  <si>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</si>
  <si>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</si>
  <si>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</si>
  <si>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</si>
  <si>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</si>
  <si>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</si>
  <si>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</si>
  <si>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</si>
  <si>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</si>
  <si>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</si>
  <si>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</si>
  <si>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</si>
  <si>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</si>
  <si>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</si>
  <si>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</si>
  <si>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</si>
  <si>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</si>
  <si>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</si>
  <si>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</si>
  <si>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</si>
  <si>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</si>
  <si>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</si>
  <si>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</si>
  <si>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</si>
  <si>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</si>
  <si>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</si>
  <si>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</si>
  <si>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</si>
  <si>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</si>
  <si>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</si>
  <si>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</si>
  <si>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</si>
  <si>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</si>
  <si>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</si>
  <si>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</si>
  <si>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</si>
  <si>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</si>
  <si>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</si>
  <si>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</si>
  <si>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</si>
  <si>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</si>
  <si>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</si>
  <si>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</si>
  <si>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</si>
  <si>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</si>
  <si>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</si>
  <si>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</si>
  <si>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</si>
  <si>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</si>
  <si>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</si>
  <si>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</si>
  <si>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</si>
  <si>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</si>
  <si>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</si>
  <si>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</si>
  <si>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</si>
  <si>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</si>
  <si>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</si>
  <si>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</si>
  <si>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</si>
  <si>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</si>
  <si>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</si>
  <si>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</si>
  <si>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</si>
  <si>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</si>
  <si>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</si>
  <si>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</si>
  <si>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</si>
  <si>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</si>
  <si>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</si>
  <si>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</si>
  <si>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</si>
  <si>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</si>
  <si>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</si>
  <si>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</si>
  <si>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</si>
  <si>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</si>
  <si>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</si>
  <si>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</si>
  <si>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</si>
  <si>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</si>
  <si>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</si>
  <si>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</si>
  <si>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</si>
  <si>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</si>
  <si>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</si>
  <si>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</si>
  <si>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</si>
  <si>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</si>
  <si>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</si>
  <si>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</si>
  <si>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</si>
  <si>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</si>
  <si>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</si>
  <si>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</si>
  <si>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</si>
  <si>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</si>
  <si>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</si>
  <si>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</si>
  <si>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</si>
  <si>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</si>
  <si>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</si>
  <si>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</si>
  <si>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</si>
  <si>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</si>
  <si>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</si>
  <si>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</si>
  <si>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</si>
  <si>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</si>
  <si>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</si>
  <si>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</si>
  <si>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</si>
  <si>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</si>
  <si>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</si>
  <si>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</si>
  <si>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</si>
  <si>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</si>
  <si>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</si>
  <si>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</si>
  <si>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</si>
  <si>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</si>
  <si>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</si>
  <si>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</si>
  <si>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</si>
  <si>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</si>
  <si>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</si>
  <si>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</si>
  <si>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</si>
  <si>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</si>
  <si>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</si>
  <si>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</si>
  <si>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</si>
  <si>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</si>
  <si>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</si>
  <si>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</si>
  <si>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</si>
  <si>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</si>
  <si>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</si>
  <si>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</si>
  <si>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</si>
  <si>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</si>
  <si>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</si>
  <si>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</si>
  <si>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</si>
  <si>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</si>
  <si>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</si>
  <si>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</si>
  <si>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</si>
  <si>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</si>
  <si>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</si>
  <si>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</si>
  <si>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</si>
  <si>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</si>
  <si>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</si>
  <si>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</si>
  <si>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</si>
  <si>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</si>
  <si>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</si>
  <si>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</si>
  <si>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</si>
  <si>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</si>
  <si>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</si>
  <si>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</si>
  <si>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</si>
  <si>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</si>
  <si>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</si>
  <si>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</si>
  <si>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</si>
  <si>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</si>
  <si>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</si>
  <si>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</si>
  <si>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</si>
  <si>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</si>
  <si>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</si>
  <si>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</si>
  <si>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</si>
  <si>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</si>
  <si>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</si>
  <si>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</si>
  <si>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</si>
  <si>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</si>
  <si>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</si>
  <si>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</si>
  <si>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</si>
  <si>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</si>
  <si>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</si>
  <si>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</si>
  <si>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</si>
  <si>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</si>
  <si>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</si>
  <si>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</si>
  <si>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</si>
  <si>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</si>
  <si>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</si>
  <si>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</si>
  <si>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</si>
  <si>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</si>
  <si>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</si>
  <si>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</si>
  <si>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</si>
  <si>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</si>
  <si>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</si>
  <si>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</si>
  <si>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</si>
  <si>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</si>
  <si>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</si>
  <si>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</si>
  <si>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</si>
  <si>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</si>
  <si>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</si>
  <si>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</si>
  <si>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</si>
  <si>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</si>
  <si>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</si>
  <si>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</si>
  <si>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</si>
  <si>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</si>
  <si>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</si>
  <si>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</si>
  <si>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</si>
  <si>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</si>
  <si>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</si>
  <si>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</si>
  <si>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</si>
  <si>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</si>
  <si>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</si>
  <si>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</si>
  <si>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</si>
  <si>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</si>
  <si>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</si>
  <si>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</si>
  <si>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</si>
  <si>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</si>
  <si>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</si>
  <si>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</si>
  <si>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</si>
  <si>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</si>
  <si>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</si>
  <si>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</si>
  <si>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</si>
  <si>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</si>
  <si>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</si>
  <si>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</si>
  <si>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</si>
  <si>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</si>
  <si>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</si>
  <si>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</si>
  <si>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</si>
  <si>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</si>
  <si>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</si>
  <si>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</si>
  <si>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</si>
  <si>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</si>
  <si>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</si>
  <si>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</si>
  <si>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</si>
  <si>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</si>
  <si>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</si>
  <si>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</si>
  <si>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</si>
  <si>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</si>
  <si>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</si>
  <si>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</si>
  <si>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</si>
  <si>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</si>
  <si>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</si>
  <si>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</si>
  <si>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</si>
  <si>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</si>
  <si>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</si>
  <si>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</si>
  <si>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</si>
  <si>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</si>
  <si>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</si>
  <si>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</si>
  <si>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</si>
  <si>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</si>
  <si>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</si>
  <si>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</si>
  <si>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</si>
  <si>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</si>
  <si>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</si>
  <si>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</si>
  <si>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</si>
  <si>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</si>
  <si>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</si>
  <si>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</si>
  <si>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</si>
  <si>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</si>
  <si>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</si>
  <si>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</si>
  <si>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</si>
  <si>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</si>
  <si>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</si>
  <si>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</si>
  <si>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</si>
  <si>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</si>
  <si>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</si>
  <si>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</si>
  <si>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</si>
  <si>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</si>
  <si>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</si>
  <si>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</si>
  <si>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</si>
  <si>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</si>
  <si>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</si>
  <si>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</si>
  <si>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</si>
  <si>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</si>
  <si>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</si>
  <si>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</si>
  <si>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</si>
  <si>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</si>
  <si>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</si>
  <si>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</si>
  <si>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</si>
  <si>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</si>
  <si>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</si>
  <si>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</si>
  <si>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</si>
  <si>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</si>
  <si>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</si>
  <si>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</si>
  <si>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</si>
  <si>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</si>
  <si>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</si>
  <si>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</si>
  <si>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</si>
  <si>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</si>
  <si>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</si>
  <si>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</si>
  <si>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</si>
  <si>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</si>
  <si>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</si>
  <si>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</si>
  <si>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</si>
  <si>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</si>
  <si>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</si>
  <si>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</si>
  <si>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</si>
  <si>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</si>
  <si>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</si>
  <si>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</si>
  <si>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</si>
  <si>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</si>
  <si>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</si>
  <si>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</si>
  <si>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</si>
  <si>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</si>
  <si>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</si>
  <si>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</si>
  <si>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</si>
  <si>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</si>
  <si>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</si>
  <si>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</si>
  <si>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</si>
  <si>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</si>
  <si>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</si>
  <si>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</si>
  <si>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</si>
  <si>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</si>
  <si>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</si>
  <si>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</si>
  <si>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</si>
  <si>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</si>
  <si>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</si>
  <si>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</si>
  <si>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</si>
  <si>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</si>
  <si>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</si>
  <si>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</si>
  <si>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</si>
  <si>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</si>
  <si>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</si>
  <si>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</si>
  <si>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</si>
  <si>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</si>
  <si>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</si>
  <si>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</si>
  <si>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</si>
  <si>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</si>
  <si>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</si>
  <si>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</si>
  <si>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</si>
  <si>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</si>
  <si>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</si>
  <si>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</si>
  <si>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</si>
  <si>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</si>
  <si>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</si>
  <si>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</si>
  <si>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</si>
  <si>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</si>
  <si>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</si>
  <si>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</si>
  <si>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</si>
  <si>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</si>
  <si>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</si>
  <si>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</si>
  <si>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</si>
  <si>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</si>
  <si>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</si>
  <si>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</si>
  <si>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</si>
  <si>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</si>
  <si>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</si>
  <si>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</si>
  <si>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</si>
  <si>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</si>
  <si>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</si>
  <si>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</si>
  <si>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</si>
  <si>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</si>
  <si>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</si>
  <si>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</si>
  <si>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</si>
  <si>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</si>
  <si>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</si>
  <si>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</si>
  <si>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</si>
  <si>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</si>
  <si>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</si>
  <si>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</si>
  <si>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</si>
  <si>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</si>
  <si>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</si>
  <si>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</si>
  <si>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</si>
  <si>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</si>
  <si>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</si>
  <si>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</si>
  <si>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</si>
  <si>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</si>
  <si>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</si>
  <si>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</si>
  <si>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</si>
  <si>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</si>
  <si>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</si>
  <si>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</si>
  <si>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</si>
  <si>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</si>
  <si>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</si>
  <si>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</si>
  <si>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</si>
  <si>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</si>
  <si>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</si>
  <si>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</si>
  <si>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</si>
  <si>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</si>
  <si>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</si>
  <si>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</si>
  <si>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</si>
  <si>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</si>
  <si>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</si>
  <si>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</si>
  <si>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</si>
  <si>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</si>
  <si>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</si>
  <si>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</si>
  <si>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</si>
  <si>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</si>
  <si>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</si>
  <si>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</si>
  <si>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</si>
  <si>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</si>
  <si>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</si>
  <si>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</si>
  <si>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</si>
  <si>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</si>
  <si>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</si>
  <si>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</si>
  <si>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</si>
  <si>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</si>
  <si>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</si>
  <si>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</si>
  <si>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</si>
  <si>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</si>
  <si>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</si>
  <si>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</si>
  <si>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</si>
  <si>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</si>
  <si>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</si>
  <si>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</si>
  <si>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</si>
  <si>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</si>
  <si>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</si>
  <si>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</si>
  <si>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</si>
  <si>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</si>
  <si>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</si>
  <si>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</si>
  <si>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</si>
  <si>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</si>
  <si>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</si>
  <si>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</si>
  <si>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</si>
  <si>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</si>
  <si>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</si>
  <si>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</si>
  <si>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</si>
  <si>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</si>
  <si>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</si>
  <si>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</si>
  <si>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</si>
  <si>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</si>
  <si>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</si>
  <si>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</si>
  <si>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</si>
  <si>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</si>
  <si>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</si>
  <si>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</si>
  <si>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</si>
  <si>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</si>
  <si>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</si>
  <si>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</si>
  <si>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</si>
  <si>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</si>
  <si>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</si>
  <si>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</si>
  <si>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</si>
  <si>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</si>
  <si>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</si>
  <si>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</si>
  <si>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</si>
  <si>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</si>
  <si>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</si>
  <si>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</si>
  <si>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</si>
  <si>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</si>
  <si>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</si>
  <si>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</si>
  <si>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</si>
  <si>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</si>
  <si>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</si>
  <si>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</si>
  <si>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</si>
  <si>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</si>
  <si>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</si>
  <si>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</si>
  <si>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</si>
  <si>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</si>
  <si>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</si>
  <si>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</si>
  <si>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</si>
  <si>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</si>
  <si>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</si>
  <si>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</si>
  <si>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</si>
  <si>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</si>
  <si>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</si>
  <si>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</si>
  <si>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</si>
  <si>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</si>
  <si>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</si>
  <si>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</si>
  <si>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</si>
  <si>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</si>
  <si>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</si>
  <si>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</si>
  <si>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</si>
  <si>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</si>
  <si>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</si>
  <si>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</si>
  <si>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</si>
  <si>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</si>
  <si>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</si>
  <si>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</si>
  <si>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</si>
  <si>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</si>
  <si>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</si>
  <si>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</si>
  <si>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</si>
  <si>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</si>
  <si>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</si>
  <si>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</si>
  <si>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</si>
  <si>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</si>
  <si>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</si>
  <si>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</si>
  <si>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</si>
  <si>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</si>
  <si>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</si>
  <si>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</si>
  <si>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</si>
  <si>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</si>
  <si>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</si>
  <si>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</si>
  <si>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</si>
  <si>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</si>
  <si>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</si>
  <si>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</si>
  <si>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</si>
  <si>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</si>
  <si>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</si>
  <si>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</si>
  <si>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</si>
  <si>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</si>
  <si>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</si>
  <si>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</si>
  <si>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</si>
  <si>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</si>
  <si>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</si>
  <si>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</si>
  <si>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</si>
  <si>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</si>
  <si>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</si>
  <si>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</si>
  <si>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</si>
  <si>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</si>
  <si>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</si>
  <si>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</si>
  <si>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</si>
  <si>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</si>
  <si>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</si>
  <si>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</si>
  <si>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</si>
  <si>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</si>
  <si>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</si>
  <si>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</si>
  <si>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</si>
  <si>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</si>
  <si>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</si>
  <si>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</si>
  <si>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</si>
  <si>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</si>
  <si>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</si>
  <si>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</si>
  <si>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</si>
  <si>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</si>
  <si>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</si>
  <si>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</si>
  <si>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</si>
  <si>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</si>
  <si>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</si>
  <si>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</si>
  <si>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</si>
  <si>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</si>
  <si>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</si>
  <si>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</si>
  <si>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</si>
  <si>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</si>
  <si>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</si>
  <si>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</si>
  <si>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</si>
  <si>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</si>
  <si>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</si>
  <si>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</si>
  <si>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</si>
  <si>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</si>
  <si>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</si>
  <si>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</si>
  <si>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</si>
  <si>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</si>
  <si>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</si>
  <si>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</si>
  <si>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</si>
  <si>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</si>
  <si>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</si>
  <si>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</si>
  <si>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</si>
  <si>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</si>
  <si>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</si>
  <si>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</si>
  <si>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</si>
  <si>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</si>
  <si>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</si>
  <si>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</si>
  <si>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</si>
  <si>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</si>
  <si>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</si>
  <si>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</si>
  <si>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</si>
  <si>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</si>
  <si>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</si>
  <si>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</si>
  <si>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</si>
  <si>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</si>
  <si>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</si>
  <si>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</si>
  <si>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</si>
  <si>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</si>
  <si>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</si>
  <si>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</si>
  <si>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</si>
  <si>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</si>
  <si>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</si>
  <si>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</si>
  <si>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</si>
  <si>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</si>
  <si>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</si>
  <si>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</si>
  <si>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</si>
  <si>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</si>
  <si>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</si>
  <si>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</si>
  <si>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</si>
  <si>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</si>
  <si>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</si>
  <si>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</si>
  <si>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</si>
  <si>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</si>
  <si>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</si>
  <si>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</si>
  <si>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</si>
  <si>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</si>
  <si>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</si>
  <si>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</si>
  <si>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</si>
  <si>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</si>
  <si>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</si>
  <si>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</si>
  <si>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</si>
  <si>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</si>
  <si>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</si>
  <si>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</si>
  <si>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</si>
  <si>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</si>
  <si>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</si>
  <si>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</si>
  <si>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</si>
  <si>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</si>
  <si>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</si>
  <si>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</si>
  <si>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</si>
  <si>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</si>
  <si>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</si>
  <si>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</si>
  <si>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</si>
  <si>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</si>
  <si>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</si>
  <si>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</si>
  <si>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</si>
  <si>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</si>
  <si>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</si>
  <si>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</si>
  <si>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</si>
  <si>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</si>
  <si>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</si>
  <si>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</si>
  <si>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</si>
  <si>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</si>
  <si>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</si>
  <si>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</si>
  <si>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</si>
  <si>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</si>
  <si>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</si>
  <si>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</si>
  <si>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</si>
  <si>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</si>
  <si>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</si>
  <si>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</si>
  <si>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</si>
  <si>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</si>
  <si>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</si>
  <si>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</si>
  <si>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</si>
  <si>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</si>
  <si>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</si>
  <si>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</si>
  <si>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</si>
  <si>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</si>
  <si>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</si>
  <si>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</si>
  <si>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</si>
  <si>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</si>
  <si>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</si>
  <si>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</si>
  <si>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</si>
  <si>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</si>
  <si>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</si>
  <si>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</si>
  <si>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</si>
  <si>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</si>
  <si>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</si>
  <si>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</si>
  <si>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</si>
  <si>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</si>
  <si>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</si>
  <si>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</si>
  <si>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</si>
  <si>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</si>
  <si>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</si>
  <si>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</si>
  <si>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</si>
  <si>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</si>
  <si>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</si>
  <si>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</si>
  <si>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</si>
  <si>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</si>
  <si>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</si>
  <si>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</si>
  <si>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</si>
  <si>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</si>
  <si>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</si>
  <si>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</si>
  <si>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</si>
  <si>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</si>
  <si>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</si>
  <si>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</si>
  <si>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</si>
  <si>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</si>
  <si>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</si>
  <si>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</si>
  <si>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</si>
  <si>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</si>
  <si>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</si>
  <si>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</si>
  <si>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</si>
  <si>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</si>
  <si>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</si>
  <si>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</si>
  <si>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</si>
  <si>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</si>
  <si>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</si>
  <si>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</si>
  <si>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</si>
  <si>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</si>
  <si>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</si>
  <si>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</si>
  <si>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</si>
  <si>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</si>
  <si>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</si>
  <si>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</si>
  <si>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</si>
  <si>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</si>
  <si>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</si>
  <si>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</si>
  <si>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</si>
  <si>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</si>
  <si>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</si>
  <si>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</si>
  <si>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</si>
  <si>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</si>
  <si>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</si>
  <si>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</si>
  <si>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</si>
  <si>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</si>
  <si>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</si>
  <si>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</si>
  <si>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</si>
  <si>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</si>
  <si>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</si>
  <si>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</si>
  <si>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</si>
  <si>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</si>
  <si>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</si>
  <si>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</si>
  <si>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</si>
  <si>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</si>
  <si>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</si>
  <si>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</si>
  <si>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</si>
  <si>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</si>
  <si>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</si>
  <si>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</si>
  <si>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</si>
  <si>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</si>
  <si>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</si>
  <si>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</si>
  <si>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</si>
  <si>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</si>
  <si>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</si>
  <si>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</si>
  <si>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</si>
  <si>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</si>
  <si>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</si>
  <si>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</si>
  <si>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</si>
  <si>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</si>
  <si>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</si>
  <si>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</si>
  <si>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</si>
  <si>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</si>
  <si>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</si>
  <si>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</si>
  <si>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</si>
  <si>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</si>
  <si>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</si>
  <si>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</si>
  <si>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</si>
  <si>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</si>
  <si>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</si>
  <si>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</si>
  <si>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</si>
  <si>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</si>
  <si>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</si>
  <si>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</si>
  <si>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</si>
  <si>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</si>
  <si>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</si>
  <si>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</si>
  <si>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</si>
  <si>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</si>
  <si>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</si>
  <si>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</si>
  <si>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</si>
  <si>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</si>
  <si>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</si>
  <si>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</si>
  <si>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</si>
  <si>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</si>
  <si>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</si>
  <si>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</si>
  <si>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</si>
  <si>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</si>
  <si>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</si>
  <si>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</si>
  <si>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</si>
  <si>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</si>
  <si>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</si>
  <si>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</si>
  <si>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</si>
  <si>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</si>
  <si>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</si>
  <si>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</si>
  <si>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</si>
  <si>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</si>
  <si>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</si>
  <si>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</si>
  <si>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</si>
  <si>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</si>
  <si>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</si>
  <si>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</si>
  <si>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</si>
  <si>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</si>
  <si>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</si>
  <si>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</si>
  <si>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</si>
  <si>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</si>
  <si>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</si>
  <si>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</si>
  <si>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</si>
  <si>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</si>
  <si>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</si>
  <si>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</si>
  <si>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</si>
  <si>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</si>
  <si>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</si>
  <si>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</si>
  <si>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</si>
  <si>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</si>
  <si>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</si>
  <si>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</si>
  <si>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</si>
  <si>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</si>
  <si>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</si>
  <si>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</si>
  <si>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</si>
  <si>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</si>
  <si>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</si>
  <si>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</si>
  <si>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</si>
  <si>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</si>
  <si>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</si>
  <si>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</si>
  <si>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</si>
  <si>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</si>
  <si>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</si>
  <si>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</si>
  <si>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</si>
  <si>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</si>
  <si>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</si>
  <si>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</si>
  <si>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</si>
  <si>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</si>
  <si>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</si>
  <si>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</si>
  <si>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</si>
  <si>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</si>
  <si>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</si>
  <si>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</si>
  <si>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</si>
  <si>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</si>
  <si>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</si>
  <si>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</si>
  <si>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</si>
  <si>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</si>
  <si>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</si>
  <si>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</si>
  <si>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</si>
  <si>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</si>
  <si>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</si>
  <si>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</si>
  <si>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</si>
  <si>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</si>
  <si>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</si>
  <si>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</si>
  <si>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</si>
  <si>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</si>
  <si>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</si>
  <si>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</si>
  <si>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</si>
  <si>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</si>
  <si>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</si>
  <si>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</si>
  <si>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</si>
  <si>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</si>
  <si>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</si>
  <si>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</si>
  <si>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</si>
  <si>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</si>
  <si>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</si>
  <si>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</si>
  <si>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</si>
  <si>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</si>
  <si>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</si>
  <si>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</si>
  <si>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</si>
  <si>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</si>
  <si>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</si>
  <si>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</si>
  <si>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</si>
  <si>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</si>
  <si>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</si>
  <si>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</si>
  <si>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</si>
  <si>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</si>
  <si>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</si>
  <si>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</si>
  <si>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</si>
  <si>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</si>
  <si>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</si>
  <si>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</si>
  <si>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</si>
  <si>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</si>
  <si>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</si>
  <si>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</si>
  <si>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</si>
  <si>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</si>
  <si>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</si>
  <si>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</si>
  <si>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</si>
  <si>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</si>
  <si>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</si>
  <si>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</si>
  <si>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</si>
  <si>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</si>
  <si>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</si>
  <si>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</si>
  <si>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</si>
  <si>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</si>
  <si>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</si>
  <si>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</si>
  <si>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</si>
  <si>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</si>
  <si>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</si>
  <si>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</si>
  <si>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</si>
  <si>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</si>
  <si>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</si>
  <si>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</si>
  <si>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</si>
  <si>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</si>
  <si>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</si>
  <si>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</si>
  <si>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</si>
  <si>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</si>
  <si>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</si>
  <si>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</si>
  <si>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</si>
  <si>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</si>
  <si>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</si>
  <si>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</si>
  <si>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</si>
  <si>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</si>
  <si>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</si>
  <si>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</si>
  <si>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</si>
  <si>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</si>
  <si>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</si>
  <si>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</si>
  <si>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</si>
  <si>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</si>
  <si>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</si>
  <si>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</si>
  <si>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</si>
  <si>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</si>
  <si>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</si>
  <si>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</si>
  <si>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</si>
  <si>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</si>
  <si>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</si>
  <si>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</si>
  <si>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</si>
  <si>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</si>
  <si>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</si>
  <si>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</si>
  <si>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</si>
  <si>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</si>
  <si>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</si>
  <si>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</si>
  <si>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</si>
  <si>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</si>
  <si>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</si>
  <si>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</si>
  <si>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</si>
  <si>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</si>
  <si>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</si>
  <si>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</si>
  <si>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</si>
  <si>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</si>
  <si>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</si>
  <si>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</si>
  <si>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</si>
  <si>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</si>
  <si>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</si>
  <si>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</si>
  <si>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</si>
  <si>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</si>
  <si>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</si>
  <si>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</si>
  <si>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</si>
  <si>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</si>
  <si>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</si>
  <si>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</si>
  <si>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</si>
  <si>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</si>
  <si>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</si>
  <si>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</si>
  <si>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</si>
  <si>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</si>
  <si>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</si>
  <si>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</si>
  <si>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</si>
  <si>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</si>
  <si>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</si>
  <si>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</si>
  <si>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</si>
  <si>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</si>
  <si>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</si>
  <si>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</si>
  <si>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</si>
  <si>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</si>
  <si>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</si>
  <si>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</si>
  <si>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</si>
  <si>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</si>
  <si>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</si>
  <si>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</si>
  <si>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</si>
  <si>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</si>
  <si>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</si>
  <si>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</si>
  <si>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</si>
  <si>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</si>
  <si>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</si>
  <si>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</si>
  <si>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</si>
  <si>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</si>
  <si>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</si>
  <si>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</si>
  <si>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</si>
  <si>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</si>
  <si>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</si>
  <si>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</si>
  <si>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</si>
  <si>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</si>
  <si>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</si>
  <si>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</si>
  <si>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</si>
  <si>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</si>
  <si>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</si>
  <si>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</si>
  <si>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</si>
  <si>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</si>
  <si>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</si>
  <si>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</si>
  <si>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</si>
  <si>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</si>
  <si>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</si>
  <si>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</si>
  <si>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</si>
  <si>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</si>
  <si>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</si>
  <si>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</si>
  <si>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</si>
  <si>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</si>
  <si>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</si>
  <si>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</si>
  <si>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</si>
  <si>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</si>
  <si>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</si>
  <si>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</si>
  <si>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</si>
  <si>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</si>
  <si>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</si>
  <si>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</si>
  <si>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</si>
  <si>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</si>
  <si>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</si>
  <si>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</si>
  <si>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</si>
  <si>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</si>
  <si>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</si>
  <si>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</si>
  <si>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</si>
  <si>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</si>
  <si>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</si>
  <si>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</si>
  <si>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</si>
  <si>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</si>
  <si>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</si>
  <si>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</si>
  <si>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</si>
  <si>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</si>
  <si>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</si>
  <si>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</si>
  <si>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</si>
  <si>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</si>
  <si>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</si>
  <si>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</si>
  <si>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</si>
  <si>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</si>
  <si>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</si>
  <si>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</si>
  <si>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</si>
  <si>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</si>
  <si>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</si>
  <si>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</si>
  <si>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</si>
  <si>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</si>
  <si>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</si>
  <si>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</si>
  <si>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</si>
  <si>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</si>
  <si>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</si>
  <si>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</si>
  <si>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</si>
  <si>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</si>
  <si>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</si>
  <si>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</si>
  <si>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</si>
  <si>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</si>
  <si>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</si>
  <si>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</si>
  <si>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</si>
  <si>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</si>
  <si>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</si>
  <si>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</si>
  <si>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</si>
  <si>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</si>
  <si>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</si>
  <si>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</si>
  <si>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</si>
  <si>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</si>
  <si>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</si>
  <si>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</si>
  <si>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</si>
  <si>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</si>
  <si>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</si>
  <si>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</si>
  <si>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</si>
  <si>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</si>
  <si>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</si>
  <si>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</si>
  <si>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</si>
  <si>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</si>
  <si>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</si>
  <si>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</si>
  <si>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</si>
  <si>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</si>
  <si>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</si>
  <si>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</si>
  <si>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</si>
  <si>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</si>
  <si>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</si>
  <si>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</si>
  <si>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</si>
  <si>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</si>
  <si>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</si>
  <si>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</si>
  <si>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</si>
  <si>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</si>
  <si>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</si>
  <si>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</si>
  <si>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</si>
  <si>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</si>
  <si>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</si>
  <si>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</si>
  <si>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</si>
  <si>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</si>
  <si>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</si>
  <si>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</si>
  <si>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</si>
  <si>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</si>
  <si>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</si>
  <si>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</si>
  <si>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</si>
  <si>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</si>
  <si>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</si>
  <si>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</si>
  <si>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</si>
  <si>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</si>
  <si>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</si>
  <si>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</si>
  <si>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</si>
  <si>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</si>
  <si>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</si>
  <si>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</si>
  <si>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</si>
  <si>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</si>
  <si>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</si>
  <si>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</si>
  <si>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</si>
  <si>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</si>
  <si>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</si>
  <si>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</si>
  <si>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</si>
  <si>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</si>
  <si>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</si>
  <si>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</si>
  <si>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</si>
  <si>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</si>
  <si>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</si>
  <si>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</si>
  <si>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</si>
  <si>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</si>
  <si>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</si>
  <si>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</si>
  <si>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</si>
  <si>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</si>
  <si>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</si>
  <si>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</si>
  <si>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</si>
  <si>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</si>
  <si>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</si>
  <si>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</si>
  <si>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</si>
  <si>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</si>
  <si>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</si>
  <si>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</si>
  <si>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</si>
  <si>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</si>
  <si>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</si>
  <si>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</si>
  <si>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</si>
  <si>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</si>
  <si>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</si>
  <si>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</si>
  <si>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</si>
  <si>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</si>
  <si>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</si>
  <si>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</si>
  <si>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</si>
  <si>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</si>
  <si>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</si>
  <si>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</si>
  <si>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</si>
  <si>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</si>
  <si>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</si>
  <si>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</si>
  <si>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</si>
  <si>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</si>
  <si>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</si>
  <si>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</si>
  <si>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</si>
  <si>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</si>
  <si>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</si>
  <si>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</si>
  <si>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</si>
  <si>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</si>
  <si>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</si>
  <si>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</si>
  <si>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</si>
  <si>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</si>
  <si>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</si>
  <si>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</si>
  <si>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</si>
  <si>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</si>
  <si>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</si>
  <si>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</si>
  <si>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</si>
  <si>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</si>
  <si>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</si>
  <si>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</si>
  <si>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</si>
  <si>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</si>
  <si>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</si>
  <si>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</si>
  <si>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</si>
  <si>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</si>
  <si>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</si>
  <si>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</si>
  <si>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</si>
  <si>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</si>
  <si>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</si>
  <si>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</si>
  <si>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</si>
  <si>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</si>
  <si>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</si>
  <si>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</si>
  <si>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</si>
  <si>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</si>
  <si>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</si>
  <si>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</si>
  <si>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</si>
  <si>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</si>
  <si>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</si>
  <si>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</si>
  <si>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</si>
  <si>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</si>
  <si>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</si>
  <si>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</si>
  <si>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</si>
  <si>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</si>
  <si>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</si>
  <si>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</si>
  <si>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</si>
  <si>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</si>
  <si>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</si>
  <si>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</si>
  <si>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</si>
  <si>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</si>
  <si>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</si>
  <si>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</si>
  <si>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</si>
  <si>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</si>
  <si>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</si>
  <si>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</si>
  <si>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</si>
  <si>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</si>
  <si>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</si>
  <si>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</si>
  <si>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</si>
  <si>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</si>
  <si>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</si>
  <si>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</si>
  <si>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</si>
  <si>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</si>
  <si>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</si>
  <si>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</si>
  <si>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</si>
  <si>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</si>
  <si>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</si>
  <si>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</si>
  <si>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</si>
  <si>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</si>
  <si>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</si>
  <si>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</si>
  <si>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</si>
  <si>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</si>
  <si>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</si>
  <si>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</si>
  <si>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</si>
  <si>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</si>
  <si>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</si>
  <si>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</si>
  <si>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</si>
  <si>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</si>
  <si>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</si>
  <si>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</si>
  <si>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</si>
  <si>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</si>
  <si>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</si>
  <si>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</si>
  <si>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</si>
  <si>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</si>
  <si>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</si>
  <si>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</si>
  <si>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</si>
  <si>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</si>
  <si>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</si>
  <si>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</si>
  <si>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</si>
  <si>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</si>
  <si>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</si>
  <si>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</si>
  <si>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</si>
  <si>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</si>
  <si>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</si>
  <si>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</si>
  <si>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</si>
  <si>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</si>
  <si>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</si>
  <si>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</si>
  <si>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</si>
  <si>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</si>
  <si>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</si>
  <si>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</si>
  <si>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</si>
  <si>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</si>
  <si>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</si>
  <si>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</si>
  <si>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</si>
  <si>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</si>
  <si>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</si>
  <si>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</si>
  <si>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</si>
  <si>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</si>
  <si>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</si>
  <si>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</si>
  <si>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</si>
  <si>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</si>
  <si>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</si>
  <si>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</si>
  <si>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</si>
  <si>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</si>
  <si>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</si>
  <si>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</si>
  <si>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</si>
  <si>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</si>
  <si>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</si>
  <si>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</si>
  <si>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</si>
  <si>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</si>
  <si>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</si>
  <si>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</si>
  <si>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</si>
  <si>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</si>
  <si>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</si>
  <si>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</si>
  <si>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</si>
  <si>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</si>
  <si>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</si>
  <si>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</si>
  <si>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</si>
  <si>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</si>
  <si>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</si>
  <si>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</si>
  <si>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</si>
  <si>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</si>
  <si>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</si>
  <si>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</si>
  <si>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</si>
  <si>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</si>
  <si>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</si>
  <si>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</si>
  <si>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</si>
  <si>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</si>
  <si>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</si>
  <si>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</si>
  <si>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</si>
  <si>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</si>
  <si>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</si>
  <si>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</si>
  <si>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</si>
  <si>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</si>
  <si>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</si>
  <si>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</si>
  <si>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</si>
  <si>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</si>
  <si>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</si>
  <si>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</si>
  <si>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</si>
  <si>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</si>
  <si>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</si>
  <si>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</si>
  <si>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</si>
  <si>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</si>
  <si>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</si>
  <si>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</si>
  <si>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</si>
  <si>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</si>
  <si>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</si>
  <si>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</si>
  <si>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</si>
  <si>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</si>
  <si>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</si>
  <si>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</si>
  <si>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</si>
  <si>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</si>
  <si>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</si>
  <si>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</si>
  <si>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</si>
  <si>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</si>
  <si>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</si>
  <si>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</si>
  <si>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</si>
  <si>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</si>
  <si>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</si>
  <si>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</si>
  <si>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</si>
  <si>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</si>
  <si>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</si>
  <si>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</si>
  <si>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</si>
  <si>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</si>
  <si>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</si>
  <si>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</si>
  <si>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</si>
  <si>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</si>
  <si>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</si>
  <si>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</si>
  <si>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</si>
  <si>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</si>
  <si>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</si>
  <si>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</si>
  <si>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</si>
  <si>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</si>
  <si>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</si>
  <si>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</si>
  <si>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</si>
  <si>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</si>
  <si>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</si>
  <si>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</si>
  <si>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</si>
  <si>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</si>
  <si>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</si>
  <si>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</si>
  <si>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</si>
  <si>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</si>
  <si>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</si>
  <si>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</si>
  <si>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</si>
  <si>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</si>
  <si>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</si>
  <si>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</si>
  <si>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</si>
  <si>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</si>
  <si>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</si>
  <si>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</si>
  <si>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</si>
  <si>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</si>
  <si>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</si>
  <si>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</si>
  <si>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</si>
  <si>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</si>
  <si>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</si>
  <si>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</si>
  <si>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</si>
  <si>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</si>
  <si>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</si>
  <si>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</si>
  <si>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</si>
  <si>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</si>
  <si>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</si>
  <si>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</si>
  <si>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</si>
  <si>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</si>
  <si>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</si>
  <si>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</si>
  <si>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</si>
  <si>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</si>
  <si>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</si>
  <si>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</si>
  <si>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</si>
  <si>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</si>
  <si>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</si>
  <si>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</si>
  <si>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</si>
  <si>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</si>
  <si>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</si>
  <si>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</si>
  <si>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</si>
  <si>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</si>
  <si>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</si>
  <si>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</si>
  <si>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</si>
  <si>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</si>
  <si>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</si>
  <si>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</si>
  <si>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</si>
  <si>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</si>
  <si>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</si>
  <si>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</si>
  <si>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</si>
  <si>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</si>
  <si>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</si>
  <si>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</si>
  <si>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</si>
  <si>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</si>
  <si>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</si>
  <si>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</si>
  <si>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</si>
  <si>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</si>
  <si>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</si>
  <si>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</si>
  <si>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</si>
  <si>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</si>
  <si>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</si>
  <si>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</si>
  <si>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</si>
  <si>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</si>
  <si>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</si>
  <si>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</si>
  <si>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</si>
  <si>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</si>
  <si>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</si>
  <si>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</si>
  <si>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</si>
  <si>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</si>
  <si>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</si>
  <si>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</si>
  <si>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</si>
  <si>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</si>
  <si>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</si>
  <si>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</si>
  <si>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</si>
  <si>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</si>
  <si>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</si>
  <si>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</si>
  <si>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</si>
  <si>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</si>
  <si>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</si>
  <si>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</si>
  <si>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</si>
  <si>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</si>
  <si>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</si>
  <si>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</si>
  <si>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</si>
  <si>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</si>
  <si>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</si>
  <si>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</si>
  <si>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</si>
  <si>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</si>
  <si>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</si>
  <si>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</si>
  <si>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</si>
  <si>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</si>
  <si>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</si>
  <si>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</si>
  <si>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</si>
  <si>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</si>
  <si>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</si>
  <si>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</si>
  <si>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</si>
  <si>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</si>
  <si>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</si>
  <si>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</si>
  <si>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</si>
  <si>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</si>
  <si>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</si>
  <si>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</si>
  <si>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</si>
  <si>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</si>
  <si>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</si>
  <si>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</si>
  <si>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</si>
  <si>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</si>
  <si>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</si>
  <si>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</si>
  <si>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</si>
  <si>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</si>
  <si>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</si>
  <si>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</si>
  <si>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</si>
  <si>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</si>
  <si>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</si>
  <si>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</si>
  <si>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</si>
  <si>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</si>
  <si>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</si>
  <si>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</si>
  <si>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</si>
  <si>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</si>
  <si>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</si>
  <si>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</si>
  <si>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</si>
  <si>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</si>
  <si>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</si>
  <si>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</si>
  <si>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</si>
  <si>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</si>
  <si>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</si>
  <si>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</si>
  <si>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</si>
  <si>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</si>
  <si>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</si>
  <si>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</si>
  <si>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</si>
  <si>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</si>
  <si>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</si>
  <si>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</si>
  <si>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</si>
  <si>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</si>
  <si>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</si>
  <si>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</si>
  <si>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</si>
  <si>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</si>
  <si>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</si>
  <si>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</si>
  <si>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</si>
  <si>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</si>
  <si>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</si>
  <si>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</si>
  <si>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</si>
  <si>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</si>
  <si>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</si>
  <si>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</si>
  <si>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</si>
  <si>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</si>
  <si>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</si>
  <si>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</si>
  <si>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</si>
  <si>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</si>
  <si>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</si>
  <si>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</si>
  <si>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</si>
  <si>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</si>
  <si>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</si>
  <si>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</si>
  <si>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</si>
  <si>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</si>
  <si>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</si>
  <si>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</si>
  <si>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</si>
  <si>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</si>
  <si>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</si>
  <si>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</si>
  <si>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</si>
  <si>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</si>
  <si>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</si>
  <si>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</si>
  <si>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</si>
  <si>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</si>
  <si>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</si>
  <si>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</si>
  <si>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</si>
  <si>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</si>
  <si>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</si>
  <si>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</si>
  <si>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</si>
  <si>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</si>
  <si>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</si>
  <si>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</si>
  <si>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</si>
  <si>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</si>
  <si>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</si>
  <si>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</si>
  <si>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</si>
  <si>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</si>
  <si>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</si>
  <si>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</si>
  <si>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</si>
  <si>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</si>
  <si>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</si>
  <si>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</si>
  <si>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</si>
  <si>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</si>
  <si>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</si>
  <si>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</si>
  <si>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</si>
  <si>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</si>
  <si>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</si>
  <si>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</si>
  <si>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</si>
  <si>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</si>
  <si>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</si>
  <si>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</si>
  <si>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</si>
  <si>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</si>
  <si>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</si>
  <si>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</si>
  <si>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</si>
  <si>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</si>
  <si>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</si>
  <si>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</si>
  <si>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</si>
  <si>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</si>
  <si>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</si>
  <si>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</si>
  <si>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</si>
  <si>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</si>
  <si>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</si>
  <si>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</si>
  <si>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</si>
  <si>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</si>
  <si>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</si>
  <si>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</si>
  <si>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</si>
  <si>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</si>
  <si>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</si>
  <si>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</si>
  <si>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</si>
  <si>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</si>
  <si>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</si>
  <si>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</si>
  <si>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</si>
  <si>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</si>
  <si>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</si>
  <si>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</si>
  <si>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</si>
  <si>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</si>
  <si>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</si>
  <si>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</si>
  <si>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</si>
  <si>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</si>
  <si>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</si>
  <si>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</si>
  <si>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</si>
  <si>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</si>
  <si>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</si>
  <si>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</si>
  <si>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</si>
  <si>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</si>
  <si>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</si>
  <si>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</si>
  <si>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</si>
  <si>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</si>
  <si>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</si>
  <si>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</si>
  <si>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</si>
  <si>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</si>
  <si>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</si>
  <si>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</si>
  <si>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</si>
  <si>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</si>
  <si>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</si>
  <si>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</si>
  <si>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</si>
  <si>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</si>
  <si>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</si>
  <si>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</si>
  <si>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</si>
  <si>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</si>
  <si>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</si>
  <si>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</si>
  <si>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</si>
  <si>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</si>
  <si>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</si>
  <si>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</si>
  <si>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</si>
  <si>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</si>
  <si>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</si>
  <si>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</si>
  <si>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</si>
  <si>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</si>
  <si>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</si>
  <si>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</si>
  <si>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</si>
  <si>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</si>
  <si>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</si>
  <si>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</si>
  <si>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</si>
  <si>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</si>
  <si>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</si>
  <si>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</si>
  <si>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</si>
  <si>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</si>
  <si>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</si>
  <si>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</si>
  <si>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</si>
  <si>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</si>
  <si>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</si>
  <si>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</si>
  <si>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</si>
  <si>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</si>
  <si>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</si>
  <si>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</si>
  <si>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</si>
  <si>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</si>
  <si>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</si>
  <si>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</si>
  <si>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</si>
  <si>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</si>
  <si>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</si>
  <si>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</si>
  <si>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</si>
  <si>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</si>
  <si>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</si>
  <si>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</si>
  <si>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</si>
  <si>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</si>
  <si>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</si>
  <si>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</si>
  <si>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</si>
  <si>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</si>
  <si>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</si>
  <si>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</si>
  <si>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</si>
  <si>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</si>
  <si>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</si>
  <si>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</si>
  <si>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</si>
  <si>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</si>
  <si>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</si>
  <si>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</si>
  <si>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</si>
  <si>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</si>
  <si>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</si>
  <si>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</si>
  <si>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</si>
  <si>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</si>
  <si>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</si>
  <si>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</si>
  <si>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</si>
  <si>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</si>
  <si>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</si>
  <si>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</si>
  <si>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</si>
  <si>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</si>
  <si>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</si>
  <si>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</si>
  <si>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</si>
  <si>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</si>
  <si>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</si>
  <si>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</si>
  <si>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</si>
  <si>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</si>
  <si>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</si>
  <si>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</si>
  <si>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</si>
  <si>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</si>
  <si>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</si>
  <si>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</si>
  <si>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</si>
  <si>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</si>
  <si>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</si>
  <si>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</si>
  <si>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</si>
  <si>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</si>
  <si>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</si>
  <si>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</si>
  <si>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</si>
  <si>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</si>
  <si>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</si>
  <si>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</si>
  <si>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</si>
  <si>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</si>
  <si>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</si>
  <si>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</si>
  <si>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</si>
  <si>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</si>
  <si>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</si>
  <si>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</si>
  <si>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</si>
  <si>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</si>
  <si>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</si>
  <si>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</si>
  <si>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</si>
  <si>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</si>
  <si>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</si>
  <si>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</si>
  <si>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</si>
  <si>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</si>
  <si>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</si>
  <si>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</si>
  <si>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</si>
  <si>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</si>
  <si>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</si>
  <si>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</si>
  <si>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</si>
  <si>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</si>
  <si>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</si>
  <si>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</si>
  <si>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</si>
  <si>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</si>
  <si>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</si>
  <si>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</si>
  <si>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</si>
  <si>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</si>
  <si>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</si>
  <si>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</si>
  <si>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</si>
  <si>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</si>
  <si>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</si>
  <si>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</si>
  <si>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</si>
  <si>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</si>
  <si>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</si>
  <si>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</si>
  <si>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</si>
  <si>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</si>
  <si>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</si>
  <si>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</si>
  <si>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</si>
  <si>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</si>
  <si>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</si>
  <si>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</si>
  <si>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</si>
  <si>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</si>
  <si>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</si>
  <si>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</si>
  <si>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</si>
  <si>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</si>
  <si>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</si>
  <si>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</si>
  <si>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</si>
  <si>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</si>
  <si>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</si>
  <si>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</si>
  <si>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</si>
  <si>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</si>
  <si>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</si>
  <si>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</si>
  <si>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</si>
  <si>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</si>
  <si>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</si>
  <si>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</si>
  <si>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</si>
  <si>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</si>
  <si>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</si>
  <si>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</si>
  <si>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</si>
  <si>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</si>
  <si>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</si>
  <si>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</si>
  <si>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</si>
  <si>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</si>
  <si>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</si>
  <si>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</si>
  <si>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</si>
  <si>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</si>
  <si>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</si>
  <si>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</si>
  <si>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</si>
  <si>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</si>
  <si>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</si>
  <si>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</si>
  <si>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</si>
  <si>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</si>
  <si>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</si>
  <si>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</si>
  <si>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</si>
  <si>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</si>
  <si>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</si>
  <si>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</si>
  <si>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</si>
  <si>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</si>
  <si>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</si>
  <si>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</si>
  <si>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</si>
  <si>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</si>
  <si>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</si>
  <si>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</si>
  <si>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</si>
  <si>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</si>
  <si>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</si>
  <si>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</si>
  <si>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</si>
  <si>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</si>
  <si>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</si>
  <si>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</si>
  <si>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</si>
  <si>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</si>
  <si>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</si>
  <si>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</si>
  <si>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</si>
  <si>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</si>
  <si>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</si>
  <si>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</si>
  <si>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</si>
  <si>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</si>
  <si>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</si>
  <si>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</si>
  <si>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</si>
  <si>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</si>
  <si>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</si>
  <si>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</si>
  <si>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</si>
  <si>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</si>
  <si>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</si>
  <si>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</si>
  <si>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</si>
  <si>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</si>
  <si>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</si>
  <si>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</si>
  <si>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</si>
  <si>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</si>
  <si>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</si>
  <si>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</si>
  <si>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</si>
  <si>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</si>
  <si>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</si>
  <si>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</si>
  <si>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</si>
  <si>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</si>
  <si>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</si>
  <si>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</si>
  <si>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</si>
  <si>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</si>
  <si>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</si>
  <si>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</si>
  <si>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</si>
  <si>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</si>
  <si>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</si>
  <si>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</si>
  <si>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</si>
  <si>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</si>
  <si>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</si>
  <si>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</si>
  <si>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</si>
  <si>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</si>
  <si>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</si>
  <si>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</si>
  <si>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</si>
  <si>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</si>
  <si>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</si>
  <si>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</si>
  <si>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</si>
  <si>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</si>
  <si>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</si>
  <si>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</si>
  <si>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</si>
  <si>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</si>
  <si>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</si>
  <si>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</si>
  <si>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</si>
  <si>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</si>
  <si>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</si>
  <si>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</si>
  <si>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</si>
  <si>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</si>
  <si>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</si>
  <si>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</si>
  <si>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</si>
  <si>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</si>
  <si>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</si>
  <si>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</si>
  <si>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</si>
  <si>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</si>
  <si>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</si>
  <si>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</si>
  <si>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</si>
  <si>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</si>
  <si>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</si>
  <si>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</si>
  <si>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</si>
  <si>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</si>
  <si>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</si>
  <si>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</si>
  <si>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</si>
  <si>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</si>
  <si>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</si>
  <si>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</si>
  <si>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</si>
  <si>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</si>
  <si>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</si>
  <si>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</si>
  <si>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</si>
  <si>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</si>
  <si>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</si>
  <si>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</si>
  <si>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</si>
  <si>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</si>
  <si>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</si>
  <si>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</si>
  <si>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</si>
  <si>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</si>
  <si>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</si>
  <si>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</si>
  <si>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</si>
  <si>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</si>
  <si>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</si>
  <si>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</si>
  <si>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</si>
  <si>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</si>
  <si>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</si>
  <si>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</si>
  <si>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</si>
  <si>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</si>
  <si>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</si>
  <si>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</si>
  <si>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</si>
  <si>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</si>
  <si>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</si>
  <si>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</si>
  <si>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</si>
  <si>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</si>
  <si>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</si>
  <si>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</si>
  <si>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</si>
  <si>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</si>
  <si>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</si>
  <si>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</si>
  <si>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</si>
  <si>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</si>
  <si>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</si>
  <si>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</si>
  <si>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</si>
  <si>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</si>
  <si>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</si>
  <si>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</si>
  <si>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</si>
  <si>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</si>
  <si>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</si>
  <si>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</si>
  <si>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</si>
  <si>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</si>
  <si>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</si>
  <si>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</si>
  <si>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</si>
  <si>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</si>
  <si>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</si>
  <si>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</si>
  <si>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</si>
  <si>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</si>
  <si>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</si>
  <si>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</si>
  <si>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</si>
  <si>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</si>
  <si>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</si>
  <si>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</si>
  <si>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</si>
  <si>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</si>
  <si>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</si>
  <si>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</si>
  <si>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</si>
  <si>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</si>
  <si>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</si>
  <si>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</si>
  <si>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</si>
  <si>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</si>
  <si>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</si>
  <si>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</si>
  <si>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</si>
  <si>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</si>
  <si>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</si>
  <si>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</si>
  <si>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</si>
  <si>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</si>
  <si>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</si>
  <si>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</si>
  <si>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</si>
  <si>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</si>
  <si>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</si>
  <si>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</si>
  <si>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</si>
  <si>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</si>
  <si>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</si>
  <si>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</si>
  <si>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</si>
  <si>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</si>
  <si>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</si>
  <si>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</si>
  <si>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</si>
  <si>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</si>
  <si>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</si>
  <si>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</si>
  <si>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</si>
  <si>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</si>
  <si>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</si>
  <si>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</si>
  <si>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</si>
  <si>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</si>
  <si>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</si>
  <si>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</si>
  <si>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</si>
  <si>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</si>
  <si>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</si>
  <si>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</si>
  <si>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</si>
  <si>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</si>
  <si>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</si>
  <si>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</si>
  <si>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</si>
  <si>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</si>
  <si>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</si>
  <si>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</si>
  <si>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</si>
  <si>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</si>
  <si>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</si>
  <si>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</si>
  <si>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</si>
  <si>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</si>
  <si>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</si>
  <si>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</si>
  <si>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</si>
  <si>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</si>
  <si>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</si>
  <si>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</si>
  <si>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</si>
  <si>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</si>
  <si>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</si>
  <si>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</si>
  <si>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</si>
  <si>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</si>
  <si>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</si>
  <si>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</si>
  <si>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</si>
  <si>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</si>
  <si>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</si>
  <si>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</si>
  <si>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</si>
  <si>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</si>
  <si>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</si>
  <si>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</si>
  <si>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</si>
  <si>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</si>
  <si>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</si>
  <si>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</si>
  <si>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</si>
  <si>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</si>
  <si>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</si>
  <si>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</si>
  <si>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</si>
  <si>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</si>
  <si>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</si>
  <si>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</si>
  <si>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</si>
  <si>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</si>
  <si>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</si>
  <si>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</si>
  <si>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</si>
  <si>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</si>
  <si>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</si>
  <si>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</si>
  <si>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</si>
  <si>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</si>
  <si>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</si>
  <si>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</si>
  <si>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</si>
  <si>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</si>
  <si>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</si>
  <si>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</si>
  <si>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</si>
  <si>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</si>
  <si>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</si>
  <si>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</si>
  <si>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</si>
  <si>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</si>
  <si>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</si>
  <si>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</si>
  <si>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</si>
  <si>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</si>
  <si>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</si>
  <si>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</si>
  <si>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</si>
  <si>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</si>
  <si>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</si>
  <si>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</si>
  <si>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</si>
  <si>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</si>
  <si>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</si>
  <si>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</si>
  <si>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</si>
  <si>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</si>
  <si>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</si>
  <si>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</si>
  <si>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</si>
  <si>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</si>
  <si>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</si>
  <si>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</si>
  <si>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</si>
  <si>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</si>
  <si>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</si>
  <si>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</si>
  <si>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</si>
  <si>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</si>
  <si>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</si>
  <si>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</si>
  <si>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</si>
  <si>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</si>
  <si>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</si>
  <si>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</si>
  <si>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</si>
  <si>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</si>
  <si>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</si>
  <si>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</si>
  <si>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</si>
  <si>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</si>
  <si>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</si>
  <si>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</si>
  <si>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</si>
  <si>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</si>
  <si>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</si>
  <si>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</si>
  <si>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</si>
  <si>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</si>
  <si>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</si>
  <si>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</si>
  <si>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</si>
  <si>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</si>
  <si>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</si>
  <si>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</si>
  <si>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</si>
  <si>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</si>
  <si>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</si>
  <si>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</si>
  <si>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</si>
  <si>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</si>
  <si>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</si>
  <si>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</si>
  <si>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</si>
  <si>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</si>
  <si>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</si>
  <si>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</si>
  <si>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</si>
  <si>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</si>
  <si>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</si>
  <si>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</si>
  <si>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</si>
  <si>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</si>
  <si>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</si>
  <si>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</si>
  <si>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</si>
  <si>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</si>
  <si>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</si>
  <si>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</si>
  <si>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</si>
  <si>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</si>
  <si>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</si>
  <si>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</si>
  <si>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</si>
  <si>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</si>
  <si>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</si>
  <si>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</si>
  <si>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</si>
  <si>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</si>
  <si>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</si>
  <si>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</si>
  <si>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</si>
  <si>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</si>
  <si>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</si>
  <si>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</si>
  <si>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</si>
  <si>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</si>
  <si>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</si>
  <si>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</si>
  <si>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</si>
  <si>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</si>
  <si>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</si>
  <si>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</si>
  <si>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</si>
  <si>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</si>
  <si>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</si>
  <si>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</si>
  <si>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</si>
  <si>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</si>
  <si>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</si>
  <si>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</si>
  <si>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</si>
  <si>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</si>
  <si>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</si>
  <si>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</si>
  <si>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</si>
  <si>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</si>
  <si>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</si>
  <si>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</si>
  <si>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</si>
  <si>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</si>
  <si>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</si>
  <si>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</si>
  <si>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</si>
  <si>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</si>
  <si>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</si>
  <si>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</si>
  <si>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</si>
  <si>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</si>
  <si>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</si>
  <si>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</si>
  <si>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</si>
  <si>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</si>
  <si>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</si>
  <si>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</si>
  <si>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</si>
  <si>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</si>
  <si>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</si>
  <si>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</si>
  <si>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</si>
  <si>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</si>
  <si>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</si>
  <si>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</si>
  <si>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</si>
  <si>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</si>
  <si>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</si>
  <si>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</si>
  <si>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</si>
  <si>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</si>
  <si>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</si>
  <si>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</si>
  <si>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</si>
  <si>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</si>
  <si>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</si>
  <si>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</si>
  <si>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</si>
  <si>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</si>
  <si>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</si>
  <si>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</si>
  <si>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</si>
  <si>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</si>
  <si>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</si>
  <si>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</si>
  <si>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</si>
  <si>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</si>
  <si>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</si>
  <si>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</si>
  <si>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</si>
  <si>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</si>
  <si>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</si>
  <si>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</si>
  <si>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</si>
  <si>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</si>
  <si>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</si>
  <si>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</si>
  <si>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</si>
  <si>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</si>
  <si>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</si>
  <si>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</si>
  <si>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</si>
  <si>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</si>
  <si>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</si>
  <si>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</si>
  <si>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</si>
  <si>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</si>
  <si>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</si>
  <si>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</si>
  <si>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</si>
  <si>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</si>
  <si>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</si>
  <si>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</si>
  <si>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</si>
  <si>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</si>
  <si>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</si>
  <si>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</si>
  <si>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</si>
  <si>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</si>
  <si>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</si>
  <si>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</si>
  <si>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</si>
  <si>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</si>
  <si>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</si>
  <si>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</si>
  <si>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</si>
  <si>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</si>
  <si>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</si>
  <si>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</si>
  <si>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</si>
  <si>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</si>
  <si>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</si>
  <si>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</si>
  <si>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</si>
  <si>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</si>
  <si>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</si>
  <si>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</si>
  <si>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</si>
  <si>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</si>
  <si>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</si>
  <si>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</si>
  <si>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</si>
  <si>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</si>
  <si>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</si>
  <si>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</si>
  <si>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</si>
  <si>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</si>
  <si>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</si>
  <si>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</si>
  <si>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</si>
  <si>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</si>
  <si>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</si>
  <si>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</si>
  <si>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</si>
  <si>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</si>
  <si>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</si>
  <si>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</si>
  <si>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</si>
  <si>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</si>
  <si>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</si>
  <si>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</si>
  <si>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</si>
  <si>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</si>
  <si>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</si>
  <si>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</si>
  <si>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</si>
  <si>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</si>
  <si>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</si>
  <si>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</si>
  <si>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</si>
  <si>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</si>
  <si>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</si>
  <si>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</si>
  <si>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</si>
  <si>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</si>
  <si>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</si>
  <si>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</si>
  <si>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</si>
  <si>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</si>
  <si>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</si>
  <si>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</si>
  <si>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</si>
  <si>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</si>
  <si>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</si>
  <si>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</si>
  <si>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</si>
  <si>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</si>
  <si>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</si>
  <si>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</si>
  <si>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</si>
  <si>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</si>
  <si>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</si>
  <si>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</si>
  <si>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</si>
  <si>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</si>
  <si>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</si>
  <si>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</si>
  <si>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</si>
  <si>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</si>
  <si>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</si>
  <si>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</si>
  <si>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</si>
  <si>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</si>
  <si>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</si>
  <si>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</si>
  <si>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</si>
  <si>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</si>
  <si>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</si>
  <si>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</si>
  <si>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</si>
  <si>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</si>
  <si>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</si>
  <si>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</si>
  <si>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</si>
  <si>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</si>
  <si>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</si>
  <si>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</si>
  <si>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</si>
  <si>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</si>
  <si>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</si>
  <si>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</si>
  <si>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</si>
  <si>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</si>
  <si>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</si>
  <si>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</si>
  <si>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</si>
  <si>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</si>
  <si>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</si>
  <si>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</si>
  <si>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</si>
  <si>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</si>
  <si>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</si>
  <si>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</si>
  <si>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</si>
  <si>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</si>
  <si>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</si>
  <si>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</si>
  <si>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</si>
  <si>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</si>
  <si>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</si>
  <si>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</si>
  <si>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</si>
  <si>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</si>
  <si>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</si>
  <si>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</si>
  <si>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</si>
  <si>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</si>
  <si>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</si>
  <si>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</si>
  <si>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</si>
  <si>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</si>
  <si>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</si>
  <si>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</si>
  <si>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</si>
  <si>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</si>
  <si>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</si>
  <si>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</si>
  <si>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</si>
  <si>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</si>
  <si>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</si>
  <si>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</si>
  <si>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</si>
  <si>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</si>
  <si>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</si>
  <si>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</si>
  <si>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</si>
  <si>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</si>
  <si>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</si>
  <si>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</si>
  <si>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</si>
  <si>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</si>
  <si>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</si>
  <si>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</si>
  <si>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</si>
  <si>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</si>
  <si>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</si>
  <si>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</si>
  <si>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</si>
  <si>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</si>
  <si>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</si>
  <si>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</si>
  <si>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</si>
  <si>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</si>
  <si>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</si>
  <si>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</si>
  <si>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</si>
  <si>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</si>
  <si>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</si>
  <si>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</si>
  <si>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</si>
  <si>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</si>
  <si>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</si>
  <si>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</si>
  <si>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</si>
  <si>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</si>
  <si>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</si>
  <si>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</si>
  <si>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</si>
  <si>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</si>
  <si>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</si>
  <si>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</si>
  <si>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</si>
  <si>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</si>
  <si>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</si>
  <si>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</si>
  <si>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</si>
  <si>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</si>
  <si>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</si>
  <si>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</si>
  <si>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</si>
  <si>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</si>
  <si>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</si>
  <si>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</si>
  <si>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</si>
  <si>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</si>
  <si>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</si>
  <si>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</si>
  <si>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</si>
  <si>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</si>
  <si>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</si>
  <si>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</si>
  <si>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</si>
  <si>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</si>
  <si>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</si>
  <si>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</si>
  <si>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</si>
  <si>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</si>
  <si>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</si>
  <si>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</si>
  <si>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</si>
  <si>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</si>
  <si>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</si>
  <si>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</si>
  <si>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</si>
  <si>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</si>
  <si>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</si>
  <si>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</si>
  <si>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</si>
  <si>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</si>
  <si>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</si>
  <si>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</si>
  <si>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</si>
  <si>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</si>
  <si>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</si>
  <si>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</si>
  <si>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</si>
  <si>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</si>
  <si>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</si>
  <si>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</si>
  <si>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</si>
  <si>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</si>
  <si>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</si>
  <si>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</si>
  <si>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</si>
  <si>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</si>
  <si>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</si>
  <si>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</si>
  <si>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</si>
  <si>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</si>
  <si>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</si>
  <si>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</si>
  <si>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</si>
  <si>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</si>
  <si>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</si>
  <si>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</si>
  <si>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</si>
  <si>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</si>
  <si>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</si>
  <si>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</si>
  <si>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</si>
  <si>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</si>
  <si>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</si>
  <si>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</si>
  <si>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</si>
  <si>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</si>
  <si>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</si>
  <si>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</si>
  <si>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</si>
  <si>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</si>
  <si>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</si>
  <si>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</si>
  <si>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</si>
  <si>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</si>
  <si>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</si>
  <si>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</si>
  <si>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</si>
  <si>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</si>
  <si>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</si>
  <si>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</si>
  <si>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</si>
  <si>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</si>
  <si>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</si>
  <si>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</si>
  <si>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</si>
  <si>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</si>
  <si>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</si>
  <si>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</si>
  <si>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</si>
  <si>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</si>
  <si>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</si>
  <si>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</si>
  <si>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</si>
  <si>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</si>
  <si>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</si>
  <si>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</si>
  <si>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</si>
  <si>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</si>
  <si>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</si>
  <si>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</si>
  <si>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</si>
  <si>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</si>
  <si>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</si>
  <si>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</si>
  <si>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</si>
  <si>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</si>
  <si>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</si>
  <si>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</si>
  <si>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</si>
  <si>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</si>
  <si>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</si>
  <si>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</si>
  <si>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</si>
  <si>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</si>
  <si>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</si>
  <si>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</si>
  <si>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</si>
  <si>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</si>
  <si>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</si>
  <si>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</si>
  <si>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</si>
  <si>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</si>
  <si>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</si>
  <si>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</si>
  <si>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</si>
  <si>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</si>
  <si>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</si>
  <si>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</si>
  <si>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</si>
  <si>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</si>
  <si>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</si>
  <si>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</si>
  <si>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</si>
  <si>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</si>
  <si>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</si>
  <si>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</si>
  <si>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</si>
  <si>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</si>
  <si>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</si>
  <si>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</si>
  <si>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</si>
  <si>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</si>
  <si>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</si>
  <si>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</si>
  <si>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</si>
  <si>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</si>
  <si>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</si>
  <si>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</si>
  <si>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</si>
  <si>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</si>
  <si>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</si>
  <si>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</si>
  <si>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</si>
  <si>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</si>
  <si>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</si>
  <si>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</si>
  <si>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</si>
  <si>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</si>
  <si>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</si>
  <si>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</si>
  <si>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</si>
  <si>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</si>
  <si>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</si>
  <si>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</si>
  <si>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</si>
  <si>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</si>
  <si>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</si>
  <si>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</si>
  <si>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</si>
  <si>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</si>
  <si>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</si>
  <si>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</si>
  <si>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</si>
  <si>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</si>
  <si>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</si>
  <si>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</si>
  <si>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</si>
  <si>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</si>
  <si>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</si>
  <si>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</si>
  <si>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</si>
  <si>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</si>
  <si>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</si>
  <si>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</si>
  <si>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</si>
  <si>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</si>
  <si>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</si>
  <si>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</si>
  <si>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</si>
  <si>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</si>
  <si>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</si>
  <si>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</si>
  <si>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</si>
  <si>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</si>
  <si>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</si>
  <si>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</si>
  <si>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</si>
  <si>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</si>
  <si>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</si>
  <si>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</si>
  <si>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</si>
  <si>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</si>
  <si>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</si>
  <si>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</si>
  <si>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</si>
  <si>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</si>
  <si>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</si>
  <si>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</si>
  <si>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</si>
  <si>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</si>
  <si>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</si>
  <si>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</si>
  <si>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</si>
  <si>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</si>
  <si>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</si>
  <si>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</si>
  <si>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</si>
  <si>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</si>
  <si>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</si>
  <si>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</si>
  <si>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</si>
  <si>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</si>
  <si>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</si>
  <si>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</si>
  <si>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</si>
  <si>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</si>
  <si>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</si>
  <si>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</si>
  <si>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</si>
  <si>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</si>
  <si>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</si>
  <si>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</si>
  <si>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</si>
  <si>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</si>
  <si>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</si>
  <si>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</si>
  <si>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</si>
  <si>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</si>
  <si>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</si>
  <si>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</si>
  <si>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</si>
  <si>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</si>
  <si>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</si>
  <si>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</si>
  <si>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</si>
  <si>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</si>
  <si>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</si>
  <si>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</si>
  <si>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</si>
  <si>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</si>
  <si>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</si>
  <si>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</si>
  <si>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</si>
  <si>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</si>
  <si>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</si>
  <si>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</si>
  <si>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</si>
  <si>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</si>
  <si>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</si>
  <si>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</si>
  <si>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</si>
  <si>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</si>
  <si>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</si>
  <si>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</si>
  <si>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</si>
  <si>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</si>
  <si>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</si>
  <si>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</si>
  <si>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</si>
  <si>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</si>
  <si>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</si>
  <si>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</si>
  <si>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</si>
  <si>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</si>
  <si>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</si>
  <si>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</si>
  <si>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</si>
  <si>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</si>
  <si>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</si>
  <si>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</si>
  <si>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</si>
  <si>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</si>
  <si>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</si>
  <si>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</si>
  <si>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</si>
  <si>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</si>
  <si>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</si>
  <si>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</si>
  <si>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</si>
  <si>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</si>
  <si>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</si>
  <si>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</si>
  <si>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</si>
  <si>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</si>
  <si>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</si>
  <si>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</si>
  <si>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</si>
  <si>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</si>
  <si>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</si>
  <si>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</si>
  <si>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</si>
  <si>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</si>
  <si>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</si>
  <si>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</si>
  <si>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</si>
  <si>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</si>
  <si>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</si>
  <si>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</si>
  <si>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</si>
  <si>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</si>
  <si>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</si>
  <si>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</si>
  <si>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</si>
  <si>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</si>
  <si>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</si>
  <si>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</si>
  <si>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</si>
  <si>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</si>
  <si>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</si>
  <si>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</si>
  <si>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</si>
  <si>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</si>
  <si>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</si>
  <si>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</si>
  <si>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</si>
  <si>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</si>
  <si>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</si>
  <si>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</si>
  <si>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</si>
  <si>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</si>
  <si>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</si>
  <si>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</si>
  <si>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</si>
  <si>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</si>
  <si>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</si>
  <si>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</si>
  <si>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</si>
  <si>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</si>
  <si>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</si>
  <si>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</si>
  <si>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</si>
  <si>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</si>
  <si>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</si>
  <si>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</si>
  <si>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</si>
  <si>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</si>
  <si>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</si>
  <si>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</si>
  <si>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</si>
  <si>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</si>
  <si>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</si>
  <si>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</si>
  <si>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</si>
  <si>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</si>
  <si>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</si>
  <si>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</si>
  <si>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</si>
  <si>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</si>
  <si>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</si>
  <si>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</si>
  <si>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</si>
  <si>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</si>
  <si>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</si>
  <si>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</si>
  <si>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</si>
  <si>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</si>
  <si>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</si>
  <si>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</si>
  <si>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</si>
  <si>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</si>
  <si>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</si>
  <si>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</si>
  <si>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</si>
  <si>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</si>
  <si>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</si>
  <si>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</si>
  <si>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</si>
  <si>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</si>
  <si>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</si>
  <si>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</si>
  <si>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</si>
  <si>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</si>
  <si>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</si>
  <si>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</si>
  <si>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</si>
  <si>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</si>
  <si>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</si>
  <si>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</si>
  <si>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</si>
  <si>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</si>
  <si>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</si>
  <si>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</si>
  <si>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</si>
  <si>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</si>
  <si>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</si>
  <si>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</si>
  <si>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</si>
  <si>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</si>
  <si>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</si>
  <si>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</si>
  <si>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</si>
  <si>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</si>
  <si>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</si>
  <si>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</si>
  <si>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</si>
  <si>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</si>
  <si>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</si>
  <si>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</si>
  <si>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</si>
  <si>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</si>
  <si>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</si>
  <si>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</si>
  <si>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</si>
  <si>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</si>
  <si>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</si>
  <si>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</si>
  <si>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</si>
  <si>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</si>
  <si>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</si>
  <si>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</si>
  <si>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</si>
  <si>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</si>
  <si>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</si>
  <si>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</si>
  <si>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</si>
  <si>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</si>
  <si>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</si>
  <si>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</si>
  <si>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</si>
  <si>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</si>
  <si>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</si>
  <si>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</si>
  <si>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</si>
  <si>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</si>
  <si>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</si>
  <si>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</si>
  <si>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</si>
  <si>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</si>
  <si>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</si>
  <si>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</si>
  <si>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</si>
  <si>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</si>
  <si>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</si>
  <si>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</si>
  <si>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</si>
  <si>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</si>
  <si>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</si>
  <si>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</si>
  <si>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</si>
  <si>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</si>
  <si>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</si>
  <si>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</si>
  <si>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</si>
  <si>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</si>
  <si>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</si>
  <si>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</si>
  <si>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</si>
  <si>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</si>
  <si>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</si>
  <si>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</si>
  <si>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</si>
  <si>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</si>
  <si>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</si>
  <si>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</si>
  <si>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</si>
  <si>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</si>
  <si>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</si>
  <si>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</si>
  <si>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</si>
  <si>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</si>
  <si>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</si>
  <si>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</si>
  <si>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</si>
  <si>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</si>
  <si>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</si>
  <si>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</si>
  <si>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</si>
  <si>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</si>
  <si>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</si>
  <si>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</si>
  <si>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</si>
  <si>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</si>
  <si>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</si>
  <si>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</si>
  <si>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</si>
  <si>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</si>
  <si>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</si>
  <si>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</si>
  <si>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</si>
  <si>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</si>
  <si>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</si>
  <si>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</si>
  <si>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</si>
  <si>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</si>
  <si>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</si>
  <si>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</si>
  <si>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</si>
  <si>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</si>
  <si>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</si>
  <si>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</si>
  <si>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</si>
  <si>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</si>
  <si>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</si>
  <si>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</si>
  <si>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</si>
  <si>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</si>
  <si>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</si>
  <si>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</si>
  <si>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</si>
  <si>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</si>
  <si>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</si>
  <si>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</si>
  <si>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</si>
  <si>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</si>
  <si>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</si>
  <si>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</si>
  <si>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</si>
  <si>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</si>
  <si>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</si>
  <si>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</si>
  <si>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</si>
  <si>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</si>
  <si>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</si>
  <si>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</si>
  <si>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</si>
  <si>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</si>
  <si>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</si>
  <si>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</si>
  <si>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</si>
  <si>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</si>
  <si>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</si>
  <si>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</si>
  <si>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</si>
  <si>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</si>
  <si>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</si>
  <si>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</si>
  <si>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</si>
  <si>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</si>
  <si>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</si>
  <si>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</si>
  <si>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</si>
  <si>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</si>
  <si>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</si>
  <si>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</si>
  <si>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</si>
  <si>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</si>
  <si>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</si>
  <si>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</si>
  <si>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</si>
  <si>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</si>
  <si>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</si>
  <si>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</si>
  <si>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</si>
  <si>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</si>
  <si>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</si>
  <si>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</si>
  <si>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</si>
  <si>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</si>
  <si>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</si>
  <si>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</si>
  <si>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</si>
  <si>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</si>
  <si>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</si>
  <si>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</si>
  <si>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</si>
  <si>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</si>
  <si>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</si>
  <si>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</si>
  <si>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</si>
  <si>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</si>
  <si>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</si>
  <si>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</si>
  <si>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</si>
  <si>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</si>
  <si>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</si>
  <si>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</si>
  <si>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</si>
  <si>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</si>
  <si>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</si>
  <si>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</si>
  <si>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</si>
  <si>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</si>
  <si>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</si>
  <si>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</si>
  <si>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</si>
  <si>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</si>
  <si>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</si>
  <si>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</si>
  <si>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</si>
  <si>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</si>
  <si>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</si>
  <si>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</si>
  <si>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</si>
  <si>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</si>
  <si>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</si>
  <si>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</si>
  <si>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</si>
  <si>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</si>
  <si>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</si>
  <si>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</si>
  <si>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</si>
  <si>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</si>
  <si>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</si>
  <si>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</si>
  <si>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</si>
  <si>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</si>
  <si>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</si>
  <si>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</si>
  <si>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</si>
  <si>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</si>
  <si>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</si>
  <si>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</si>
  <si>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</si>
  <si>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</si>
  <si>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</si>
  <si>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</si>
  <si>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</si>
  <si>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</si>
  <si>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</si>
  <si>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</si>
  <si>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</si>
  <si>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</si>
  <si>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</si>
  <si>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</si>
  <si>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</si>
  <si>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</si>
  <si>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</si>
  <si>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</si>
  <si>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</si>
  <si>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</si>
  <si>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</si>
  <si>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</si>
  <si>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</si>
  <si>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</si>
  <si>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</si>
  <si>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</si>
  <si>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</si>
  <si>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</si>
  <si>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</si>
  <si>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</si>
  <si>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</si>
  <si>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</si>
  <si>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</si>
  <si>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</si>
  <si>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</si>
  <si>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</si>
  <si>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</si>
  <si>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</si>
  <si>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</si>
  <si>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</si>
  <si>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</si>
  <si>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</si>
  <si>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</si>
  <si>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</si>
  <si>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</si>
  <si>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</si>
  <si>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</si>
  <si>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</si>
  <si>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</si>
  <si>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</si>
  <si>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</si>
  <si>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</si>
  <si>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</si>
  <si>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</si>
  <si>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</si>
  <si>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</si>
  <si>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</si>
  <si>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</si>
  <si>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</si>
  <si>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</si>
  <si>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</si>
  <si>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</si>
  <si>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</si>
  <si>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</si>
  <si>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</si>
  <si>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</si>
  <si>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</si>
  <si>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</si>
  <si>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</si>
  <si>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</si>
  <si>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</si>
  <si>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</si>
  <si>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</si>
  <si>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</si>
  <si>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</si>
  <si>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</si>
  <si>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</si>
  <si>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</si>
  <si>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</si>
  <si>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</si>
  <si>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</si>
  <si>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</si>
  <si>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</si>
  <si>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</si>
  <si>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</si>
  <si>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</si>
  <si>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</si>
  <si>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</si>
  <si>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</si>
  <si>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</si>
  <si>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</si>
  <si>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</si>
  <si>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</si>
  <si>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</si>
  <si>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</si>
  <si>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</si>
  <si>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</si>
  <si>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</si>
  <si>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</si>
  <si>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</si>
  <si>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</si>
  <si>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</si>
  <si>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</si>
  <si>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</si>
  <si>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</si>
  <si>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</si>
  <si>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</si>
  <si>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</si>
  <si>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</si>
  <si>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</si>
  <si>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</si>
  <si>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</si>
  <si>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</si>
  <si>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</si>
  <si>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</si>
  <si>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</si>
  <si>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</si>
  <si>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</si>
  <si>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</si>
  <si>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</si>
  <si>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</si>
  <si>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</si>
  <si>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</si>
  <si>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</si>
  <si>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</si>
  <si>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</si>
  <si>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</si>
  <si>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</si>
  <si>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</si>
  <si>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</si>
  <si>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</si>
  <si>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</si>
  <si>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</si>
  <si>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</si>
  <si>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</si>
  <si>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</si>
  <si>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</si>
  <si>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</si>
  <si>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</si>
  <si>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</si>
  <si>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</si>
  <si>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</si>
  <si>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</si>
  <si>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</si>
  <si>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</si>
  <si>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</si>
  <si>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</si>
  <si>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</si>
  <si>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</si>
  <si>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</si>
  <si>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</si>
  <si>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</si>
  <si>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</si>
  <si>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</si>
  <si>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</si>
  <si>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</si>
  <si>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</si>
  <si>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</si>
  <si>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</si>
  <si>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</si>
  <si>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</si>
  <si>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</si>
  <si>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</si>
  <si>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</si>
  <si>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</si>
  <si>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</si>
  <si>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</si>
  <si>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</si>
  <si>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</si>
  <si>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</si>
  <si>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</si>
  <si>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</si>
  <si>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</si>
  <si>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</si>
  <si>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</si>
  <si>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</si>
  <si>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</si>
  <si>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</si>
  <si>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</si>
  <si>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</si>
  <si>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</si>
  <si>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</si>
  <si>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</si>
  <si>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</si>
  <si>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</si>
  <si>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</si>
  <si>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</si>
  <si>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</si>
  <si>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</si>
  <si>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</si>
  <si>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</si>
  <si>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</si>
  <si>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</si>
  <si>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</si>
  <si>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</si>
  <si>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</si>
  <si>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</si>
  <si>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</si>
  <si>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</si>
  <si>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</si>
  <si>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</si>
  <si>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</si>
  <si>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</si>
  <si>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</si>
  <si>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</si>
  <si>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</si>
  <si>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</si>
  <si>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</si>
  <si>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</si>
  <si>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</si>
  <si>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</si>
  <si>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</si>
  <si>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</si>
  <si>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</si>
  <si>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</si>
  <si>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</si>
  <si>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</si>
  <si>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</si>
  <si>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</si>
  <si>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</si>
  <si>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</si>
  <si>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</si>
  <si>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</si>
  <si>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</si>
  <si>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</si>
  <si>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</si>
  <si>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</si>
  <si>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</si>
  <si>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</si>
  <si>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</si>
  <si>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</si>
  <si>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</si>
  <si>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</si>
  <si>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</si>
  <si>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</si>
  <si>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</si>
  <si>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</si>
  <si>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</si>
  <si>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</si>
  <si>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</si>
  <si>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</si>
  <si>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</si>
  <si>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</si>
  <si>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</si>
  <si>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</si>
  <si>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</si>
  <si>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</si>
  <si>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</si>
  <si>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</si>
  <si>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</si>
  <si>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</si>
  <si>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</si>
  <si>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</si>
  <si>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</si>
  <si>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</si>
  <si>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</si>
  <si>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</si>
  <si>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</si>
  <si>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</si>
  <si>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</si>
  <si>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</si>
  <si>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</si>
  <si>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</si>
  <si>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</si>
  <si>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</si>
  <si>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</si>
  <si>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</si>
  <si>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</si>
  <si>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</si>
  <si>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</si>
  <si>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</si>
  <si>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</si>
  <si>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</si>
  <si>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</si>
  <si>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</si>
  <si>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</si>
  <si>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</si>
  <si>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</si>
  <si>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</si>
  <si>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</si>
  <si>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</si>
  <si>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</si>
  <si>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</si>
  <si>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</si>
  <si>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</si>
  <si>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</si>
  <si>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</si>
  <si>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</si>
  <si>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</si>
  <si>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</si>
  <si>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</si>
  <si>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</si>
  <si>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</si>
  <si>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</si>
  <si>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</si>
  <si>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</si>
  <si>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</si>
  <si>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</si>
  <si>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</si>
  <si>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</si>
  <si>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</si>
  <si>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</si>
  <si>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</si>
  <si>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</si>
  <si>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</si>
  <si>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</si>
  <si>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</si>
  <si>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</si>
  <si>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</si>
  <si>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</si>
  <si>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</si>
  <si>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</si>
  <si>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</si>
  <si>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</si>
  <si>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</si>
  <si>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</si>
  <si>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</si>
  <si>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</si>
  <si>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</si>
  <si>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</si>
  <si>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</si>
  <si>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</si>
  <si>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</si>
  <si>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</si>
  <si>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</si>
  <si>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</si>
  <si>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</si>
  <si>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</si>
  <si>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</si>
  <si>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</si>
  <si>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</si>
  <si>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</si>
  <si>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</si>
  <si>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</si>
  <si>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</si>
  <si>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</si>
  <si>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</si>
  <si>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</si>
  <si>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</si>
  <si>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</si>
  <si>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</si>
  <si>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</si>
  <si>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</si>
  <si>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</si>
  <si>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</si>
  <si>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</si>
  <si>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</si>
  <si>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</si>
  <si>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</si>
  <si>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</si>
  <si>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</si>
  <si>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</si>
  <si>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</si>
  <si>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</si>
  <si>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</si>
  <si>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</si>
  <si>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</si>
  <si>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</si>
  <si>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</si>
  <si>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</si>
  <si>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</si>
  <si>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</si>
  <si>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</si>
  <si>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</si>
  <si>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</si>
  <si>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</si>
  <si>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</si>
  <si>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</si>
  <si>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</si>
  <si>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</si>
  <si>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</si>
  <si>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</si>
  <si>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</si>
  <si>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</si>
  <si>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</si>
  <si>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</si>
  <si>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</si>
  <si>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</si>
  <si>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</si>
  <si>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</si>
  <si>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</si>
  <si>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</si>
  <si>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</si>
  <si>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</si>
  <si>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</si>
  <si>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</si>
  <si>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</si>
  <si>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</si>
  <si>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</si>
  <si>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</si>
  <si>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</si>
  <si>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</si>
  <si>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</si>
  <si>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</si>
  <si>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</si>
  <si>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</si>
  <si>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</si>
  <si>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</si>
  <si>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</si>
  <si>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</si>
  <si>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</si>
  <si>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</si>
  <si>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</si>
  <si>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</si>
  <si>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</si>
  <si>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</si>
  <si>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</si>
  <si>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</si>
  <si>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</si>
  <si>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</si>
  <si>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</si>
  <si>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</si>
  <si>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</si>
  <si>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</si>
  <si>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</si>
  <si>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</si>
  <si>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</si>
  <si>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</si>
  <si>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</si>
  <si>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</si>
  <si>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</si>
  <si>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</si>
  <si>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</si>
  <si>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</si>
  <si>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</si>
  <si>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</si>
  <si>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</si>
  <si>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</si>
  <si>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</si>
  <si>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</si>
  <si>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</si>
  <si>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</si>
  <si>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</si>
  <si>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</si>
  <si>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</si>
  <si>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</si>
  <si>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</si>
  <si>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</si>
  <si>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</si>
  <si>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</si>
  <si>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</si>
  <si>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</si>
  <si>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</si>
  <si>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</si>
  <si>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</si>
  <si>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</si>
  <si>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</si>
  <si>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</si>
  <si>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</si>
  <si>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</si>
  <si>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</si>
  <si>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</si>
  <si>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</si>
  <si>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</si>
  <si>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</si>
  <si>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</si>
  <si>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</si>
  <si>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</si>
  <si>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</si>
  <si>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</si>
  <si>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</si>
  <si>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</si>
  <si>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</si>
  <si>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</si>
  <si>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</si>
  <si>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</si>
  <si>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</si>
  <si>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</si>
  <si>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</si>
  <si>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</si>
  <si>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</si>
  <si>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</si>
  <si>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</si>
  <si>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</si>
  <si>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</si>
  <si>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</si>
  <si>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</si>
  <si>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</si>
  <si>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</si>
  <si>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</si>
  <si>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</si>
  <si>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</si>
  <si>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</si>
  <si>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</si>
  <si>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</si>
  <si>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</si>
  <si>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</si>
  <si>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</si>
  <si>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</si>
  <si>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</si>
  <si>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</si>
  <si>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</si>
  <si>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</si>
  <si>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</si>
  <si>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</si>
  <si>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</si>
  <si>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</si>
  <si>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</si>
  <si>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</si>
  <si>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</si>
  <si>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</si>
  <si>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</si>
  <si>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</si>
  <si>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</si>
  <si>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</si>
  <si>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</si>
  <si>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</si>
  <si>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</si>
  <si>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</si>
  <si>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</si>
  <si>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</si>
  <si>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</si>
  <si>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</si>
  <si>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</si>
  <si>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</si>
  <si>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</si>
  <si>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</si>
  <si>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</si>
  <si>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</si>
  <si>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</si>
  <si>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</si>
  <si>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</si>
  <si>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</si>
  <si>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</si>
  <si>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</si>
  <si>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</si>
  <si>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</si>
  <si>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</si>
  <si>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</si>
  <si>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</si>
  <si>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</si>
  <si>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</si>
  <si>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</si>
  <si>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</si>
  <si>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</si>
  <si>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</si>
  <si>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</si>
  <si>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</si>
  <si>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</si>
  <si>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</si>
  <si>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</si>
  <si>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</si>
  <si>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</si>
  <si>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</si>
  <si>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</si>
  <si>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</si>
  <si>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</si>
  <si>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</si>
  <si>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</si>
  <si>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</si>
  <si>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</si>
  <si>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</si>
  <si>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</si>
  <si>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</si>
  <si>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</si>
  <si>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</si>
  <si>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</si>
  <si>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</si>
  <si>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</si>
  <si>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</si>
  <si>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</si>
  <si>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</si>
  <si>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</si>
  <si>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</si>
  <si>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</si>
  <si>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</si>
  <si>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</si>
  <si>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</si>
  <si>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</si>
  <si>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</si>
  <si>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</si>
  <si>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</si>
  <si>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</si>
  <si>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</si>
  <si>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</si>
  <si>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</si>
  <si>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</si>
  <si>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</si>
  <si>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</si>
  <si>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</si>
  <si>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</si>
  <si>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</si>
  <si>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</si>
  <si>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</si>
  <si>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</si>
  <si>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</si>
  <si>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</si>
  <si>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</si>
  <si>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</si>
  <si>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</si>
  <si>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</si>
  <si>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</si>
  <si>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</si>
  <si>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</si>
  <si>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</si>
  <si>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</si>
  <si>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</si>
  <si>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</si>
  <si>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</si>
  <si>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</si>
  <si>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</si>
  <si>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</si>
  <si>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</si>
  <si>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</si>
  <si>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</si>
  <si>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</si>
  <si>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</si>
  <si>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</si>
  <si>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</si>
  <si>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</si>
  <si>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</si>
  <si>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</si>
  <si>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</si>
  <si>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</si>
  <si>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</si>
  <si>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</si>
  <si>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</si>
  <si>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</si>
  <si>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</si>
  <si>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</si>
  <si>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</si>
  <si>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</si>
  <si>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</si>
  <si>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</si>
  <si>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</si>
  <si>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</si>
  <si>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</si>
  <si>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</si>
  <si>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</si>
  <si>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</si>
  <si>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</si>
  <si>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</si>
  <si>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</si>
  <si>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</si>
  <si>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</si>
  <si>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</si>
  <si>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</si>
  <si>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</si>
  <si>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</si>
  <si>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</si>
  <si>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</si>
  <si>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</si>
  <si>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</si>
  <si>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</si>
  <si>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</si>
  <si>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</si>
  <si>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</si>
  <si>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</si>
  <si>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</si>
  <si>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</si>
  <si>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</si>
  <si>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</si>
  <si>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</si>
  <si>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</si>
  <si>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</si>
  <si>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</si>
  <si>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</si>
  <si>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</si>
  <si>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</si>
  <si>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</si>
  <si>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</si>
  <si>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</si>
  <si>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</si>
  <si>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</si>
  <si>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</si>
  <si>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</si>
  <si>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</si>
  <si>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</si>
  <si>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</si>
  <si>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</si>
  <si>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</si>
  <si>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</si>
  <si>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</si>
  <si>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</si>
  <si>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</si>
  <si>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</si>
  <si>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</si>
  <si>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</si>
  <si>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</si>
  <si>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</si>
  <si>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</si>
  <si>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</si>
  <si>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</si>
  <si>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</si>
  <si>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</si>
  <si>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</si>
  <si>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</si>
  <si>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</si>
  <si>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</si>
  <si>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</si>
  <si>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</si>
  <si>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</si>
  <si>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</si>
  <si>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</si>
  <si>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</si>
  <si>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</si>
  <si>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</si>
  <si>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</si>
  <si>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</si>
  <si>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</si>
  <si>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</si>
  <si>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</si>
  <si>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</si>
  <si>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</si>
  <si>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</si>
  <si>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</si>
  <si>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</si>
  <si>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</si>
  <si>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</si>
  <si>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</si>
  <si>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</si>
  <si>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</si>
  <si>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</si>
  <si>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</si>
  <si>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</si>
  <si>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</si>
  <si>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</si>
  <si>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</si>
  <si>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</si>
  <si>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</si>
  <si>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</si>
  <si>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</si>
  <si>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</si>
  <si>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</si>
  <si>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</si>
  <si>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</si>
  <si>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</si>
  <si>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</si>
  <si>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</si>
  <si>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</si>
  <si>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</si>
  <si>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</si>
  <si>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</si>
  <si>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</si>
  <si>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</si>
  <si>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</si>
  <si>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</si>
  <si>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</si>
  <si>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</si>
  <si>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</si>
  <si>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</si>
  <si>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</si>
  <si>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</si>
  <si>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</si>
  <si>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</si>
  <si>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</si>
  <si>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</si>
  <si>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</si>
  <si>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</si>
  <si>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</si>
  <si>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</si>
  <si>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</si>
  <si>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</si>
  <si>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</si>
  <si>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</si>
  <si>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</si>
  <si>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</si>
  <si>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</si>
  <si>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</si>
  <si>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</si>
  <si>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</si>
  <si>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</si>
  <si>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</si>
  <si>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</si>
  <si>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</si>
  <si>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</si>
  <si>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</si>
  <si>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</si>
  <si>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</si>
  <si>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</si>
  <si>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</si>
  <si>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</si>
  <si>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</si>
  <si>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</si>
  <si>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</si>
  <si>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</si>
  <si>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</si>
  <si>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</si>
  <si>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</si>
  <si>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</si>
  <si>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</si>
  <si>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</si>
  <si>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</si>
  <si>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</si>
  <si>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</si>
  <si>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</si>
  <si>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</si>
  <si>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</si>
  <si>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</si>
  <si>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</si>
  <si>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</si>
  <si>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</si>
  <si>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</si>
  <si>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</si>
  <si>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</si>
  <si>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</si>
  <si>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</si>
  <si>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</si>
  <si>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</si>
  <si>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</si>
  <si>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</si>
  <si>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</si>
  <si>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</si>
  <si>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</si>
  <si>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</si>
  <si>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</si>
  <si>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</si>
  <si>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</si>
  <si>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</si>
  <si>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</si>
  <si>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</si>
  <si>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</si>
  <si>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</si>
  <si>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</si>
  <si>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</si>
  <si>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</si>
  <si>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</si>
  <si>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</si>
  <si>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</si>
  <si>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</si>
  <si>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</si>
  <si>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</si>
  <si>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</si>
  <si>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</si>
  <si>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</si>
  <si>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</si>
  <si>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</si>
  <si>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</si>
  <si>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</si>
  <si>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</si>
  <si>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</si>
  <si>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</si>
  <si>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</si>
  <si>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</si>
  <si>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</si>
  <si>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</si>
  <si>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</si>
  <si>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</si>
  <si>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</si>
  <si>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</si>
  <si>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</si>
  <si>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</si>
  <si>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</si>
  <si>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</si>
  <si>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</si>
  <si>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</si>
  <si>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</si>
  <si>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</si>
  <si>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</si>
  <si>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</si>
  <si>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</si>
  <si>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</si>
  <si>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</si>
  <si>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</si>
  <si>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</si>
  <si>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</si>
  <si>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</si>
  <si>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</si>
  <si>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</si>
  <si>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</si>
  <si>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</si>
  <si>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</si>
  <si>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</si>
  <si>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</si>
  <si>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</si>
  <si>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</si>
  <si>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</si>
  <si>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</si>
  <si>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</si>
  <si>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</si>
  <si>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</si>
  <si>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</si>
  <si>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</si>
  <si>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</si>
  <si>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</si>
  <si>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</si>
  <si>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</si>
  <si>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</si>
  <si>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</si>
  <si>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</si>
  <si>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</si>
  <si>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</si>
  <si>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</si>
  <si>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</si>
  <si>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</si>
  <si>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</si>
  <si>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</si>
  <si>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</si>
  <si>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</si>
  <si>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</si>
  <si>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</si>
  <si>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</si>
  <si>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</si>
  <si>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</si>
  <si>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</si>
  <si>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</si>
  <si>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</si>
  <si>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</si>
  <si>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</si>
  <si>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</si>
  <si>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</si>
  <si>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</si>
  <si>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</si>
  <si>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</si>
  <si>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</si>
  <si>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</si>
  <si>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</si>
  <si>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</si>
  <si>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</si>
  <si>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</si>
  <si>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</si>
  <si>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</si>
  <si>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</si>
  <si>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</si>
  <si>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</si>
  <si>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</si>
  <si>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</si>
  <si>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</si>
  <si>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</si>
  <si>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</si>
  <si>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</si>
  <si>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</si>
  <si>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</si>
  <si>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</si>
  <si>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</si>
  <si>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</si>
  <si>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</si>
  <si>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</si>
  <si>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</si>
  <si>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</si>
  <si>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</si>
  <si>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</si>
  <si>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</si>
  <si>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</si>
  <si>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</si>
  <si>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</si>
  <si>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</si>
  <si>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</si>
  <si>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</si>
  <si>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</si>
  <si>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</si>
  <si>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</si>
  <si>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</si>
  <si>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</si>
  <si>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</si>
  <si>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</si>
  <si>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</si>
  <si>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</si>
  <si>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</si>
  <si>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</si>
  <si>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</si>
  <si>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</si>
  <si>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</si>
  <si>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</si>
  <si>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</si>
  <si>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</si>
  <si>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</si>
  <si>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</si>
  <si>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</si>
  <si>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</si>
  <si>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</si>
  <si>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</si>
  <si>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</si>
  <si>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</si>
  <si>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</si>
  <si>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</si>
  <si>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</si>
  <si>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</si>
  <si>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</si>
  <si>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</si>
  <si>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</si>
  <si>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</si>
  <si>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</si>
  <si>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</si>
  <si>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</si>
  <si>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</si>
  <si>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</si>
  <si>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</si>
  <si>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</si>
  <si>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</si>
  <si>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</si>
  <si>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</si>
  <si>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</si>
  <si>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</si>
  <si>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</si>
  <si>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</si>
  <si>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</si>
  <si>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</si>
  <si>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</si>
  <si>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</si>
  <si>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</si>
  <si>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</si>
  <si>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</si>
  <si>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</si>
  <si>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</si>
  <si>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</si>
  <si>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</si>
  <si>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</si>
  <si>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</si>
  <si>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</si>
  <si>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</si>
  <si>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</si>
  <si>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</si>
  <si>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</si>
  <si>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</si>
  <si>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</si>
  <si>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</si>
  <si>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</si>
  <si>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</si>
  <si>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</si>
  <si>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</si>
  <si>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</si>
  <si>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</si>
  <si>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</si>
  <si>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</si>
  <si>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</si>
  <si>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</si>
  <si>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</si>
  <si>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</si>
  <si>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</si>
  <si>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</si>
  <si>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</si>
  <si>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</si>
  <si>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</si>
  <si>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</si>
  <si>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</si>
  <si>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</si>
  <si>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</si>
  <si>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</si>
  <si>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</si>
  <si>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</si>
  <si>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</si>
  <si>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</si>
  <si>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</si>
  <si>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</si>
  <si>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</si>
  <si>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</si>
  <si>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</si>
  <si>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</si>
  <si>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</si>
  <si>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</si>
  <si>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</si>
  <si>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</si>
  <si>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</si>
  <si>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</si>
  <si>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</si>
  <si>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</si>
  <si>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</si>
  <si>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</si>
  <si>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</si>
  <si>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</si>
  <si>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</si>
  <si>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</si>
  <si>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</si>
  <si>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</si>
  <si>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</si>
  <si>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</si>
  <si>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</si>
  <si>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</si>
  <si>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</si>
  <si>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</si>
  <si>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</si>
  <si>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</si>
  <si>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</si>
  <si>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</si>
  <si>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</si>
  <si>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</si>
  <si>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</si>
  <si>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</si>
  <si>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</si>
  <si>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</si>
  <si>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</si>
  <si>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</si>
  <si>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</si>
  <si>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</si>
  <si>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</si>
  <si>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</si>
  <si>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</si>
  <si>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</si>
  <si>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</si>
  <si>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</si>
  <si>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</si>
  <si>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</si>
  <si>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</si>
  <si>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</si>
  <si>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</si>
  <si>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</si>
  <si>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</si>
  <si>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</si>
  <si>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</si>
  <si>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</si>
  <si>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</si>
  <si>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</si>
  <si>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</si>
  <si>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</si>
  <si>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</si>
  <si>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</si>
  <si>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</si>
  <si>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</si>
  <si>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</si>
  <si>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</si>
  <si>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</si>
  <si>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</si>
  <si>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</si>
  <si>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</si>
  <si>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</si>
  <si>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</si>
  <si>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</si>
  <si>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</si>
  <si>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</si>
  <si>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</si>
  <si>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</si>
  <si>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</si>
  <si>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</si>
  <si>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</si>
  <si>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</si>
  <si>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</si>
  <si>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</si>
  <si>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</si>
  <si>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</si>
  <si>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</si>
  <si>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</si>
  <si>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</si>
  <si>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</si>
  <si>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</si>
  <si>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</si>
  <si>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</si>
  <si>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</si>
  <si>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</si>
  <si>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</si>
  <si>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</si>
  <si>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</si>
  <si>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</si>
  <si>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</si>
  <si>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</si>
  <si>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</si>
  <si>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</si>
  <si>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</si>
  <si>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</si>
  <si>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</si>
  <si>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</si>
  <si>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</si>
  <si>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</si>
  <si>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</si>
  <si>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</si>
  <si>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</si>
  <si>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</si>
  <si>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</si>
  <si>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</si>
  <si>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</si>
  <si>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</si>
  <si>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</si>
  <si>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</si>
  <si>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</si>
  <si>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</si>
  <si>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</si>
  <si>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</si>
  <si>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</si>
  <si>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</si>
  <si>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</si>
  <si>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</si>
  <si>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</si>
  <si>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</si>
  <si>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</si>
  <si>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</si>
  <si>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</si>
  <si>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</si>
  <si>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</si>
  <si>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</si>
  <si>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</si>
  <si>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</si>
  <si>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</si>
  <si>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</si>
  <si>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</si>
  <si>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</si>
  <si>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</si>
  <si>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</si>
  <si>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</si>
  <si>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</si>
  <si>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</si>
  <si>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</si>
  <si>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</si>
  <si>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</si>
  <si>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</si>
  <si>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</si>
  <si>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</si>
  <si>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</si>
  <si>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</si>
  <si>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</si>
  <si>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</si>
  <si>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</si>
  <si>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</si>
  <si>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</si>
  <si>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</si>
  <si>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</si>
  <si>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</si>
  <si>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</si>
  <si>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</si>
  <si>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</si>
  <si>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</si>
  <si>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</si>
  <si>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</si>
  <si>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</si>
  <si>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</si>
  <si>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</si>
  <si>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</si>
  <si>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</si>
  <si>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</si>
  <si>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</si>
  <si>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</si>
  <si>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</si>
  <si>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</si>
  <si>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</si>
  <si>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</si>
  <si>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</si>
  <si>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</si>
  <si>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</si>
  <si>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</si>
  <si>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</si>
  <si>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</si>
  <si>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</si>
  <si>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</si>
  <si>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</si>
  <si>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</si>
  <si>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</si>
  <si>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</si>
  <si>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</si>
  <si>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</si>
  <si>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</si>
  <si>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</si>
  <si>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</si>
  <si>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</si>
  <si>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</si>
  <si>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</si>
  <si>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</si>
  <si>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</si>
  <si>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</si>
  <si>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</si>
  <si>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</si>
  <si>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</si>
  <si>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</si>
  <si>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</si>
  <si>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</si>
  <si>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</si>
  <si>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</si>
  <si>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</si>
  <si>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</si>
  <si>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</si>
  <si>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</si>
  <si>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</si>
  <si>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</si>
  <si>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</si>
  <si>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</si>
  <si>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</si>
  <si>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</si>
  <si>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</si>
  <si>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</si>
  <si>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</si>
  <si>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</si>
  <si>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</si>
  <si>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</si>
  <si>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</si>
  <si>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</si>
  <si>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</si>
  <si>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</si>
  <si>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</si>
  <si>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</si>
  <si>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</si>
  <si>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</si>
  <si>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</si>
  <si>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</si>
  <si>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</si>
  <si>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</si>
  <si>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</si>
  <si>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</si>
  <si>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</si>
  <si>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</si>
  <si>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</si>
  <si>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</si>
  <si>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</si>
  <si>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</si>
  <si>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</si>
  <si>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</si>
  <si>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</si>
  <si>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</si>
  <si>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</si>
  <si>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</si>
  <si>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</si>
  <si>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</si>
  <si>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</si>
  <si>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</si>
  <si>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</si>
  <si>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</si>
  <si>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</si>
  <si>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</si>
  <si>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</si>
  <si>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</si>
  <si>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</si>
  <si>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</si>
  <si>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</si>
  <si>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</si>
  <si>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</si>
  <si>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</si>
  <si>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</si>
  <si>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</si>
  <si>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</si>
  <si>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</si>
  <si>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</si>
  <si>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</si>
  <si>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</si>
  <si>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</si>
  <si>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</si>
  <si>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</si>
  <si>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</si>
  <si>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</si>
  <si>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</si>
  <si>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</si>
  <si>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</si>
  <si>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</si>
  <si>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</si>
  <si>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</si>
  <si>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</si>
  <si>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</si>
  <si>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</si>
  <si>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</si>
  <si>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</si>
  <si>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</si>
  <si>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</si>
  <si>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</si>
  <si>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</si>
  <si>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</si>
  <si>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</si>
  <si>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</si>
  <si>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</si>
  <si>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</si>
  <si>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</si>
  <si>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</si>
  <si>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</si>
  <si>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</si>
  <si>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</si>
  <si>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</si>
  <si>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</si>
  <si>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</si>
  <si>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</si>
  <si>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</si>
  <si>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</si>
  <si>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</si>
  <si>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</si>
  <si>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</si>
  <si>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</si>
  <si>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</si>
  <si>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</si>
  <si>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</si>
  <si>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</si>
  <si>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</si>
  <si>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</si>
  <si>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</si>
  <si>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</si>
  <si>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</si>
  <si>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</si>
  <si>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</si>
  <si>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</si>
  <si>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</si>
  <si>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</si>
  <si>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</si>
  <si>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</si>
  <si>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</si>
  <si>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</si>
  <si>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</si>
  <si>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</si>
  <si>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</si>
  <si>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</si>
  <si>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</si>
  <si>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</si>
  <si>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</si>
  <si>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</si>
  <si>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</si>
  <si>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</si>
  <si>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</si>
  <si>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</si>
  <si>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</si>
  <si>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</si>
  <si>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</si>
  <si>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</si>
  <si>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</si>
  <si>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</si>
  <si>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</si>
  <si>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</si>
  <si>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</si>
  <si>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</si>
  <si>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</si>
  <si>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</si>
  <si>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</si>
  <si>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</si>
  <si>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</si>
  <si>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</si>
  <si>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</si>
  <si>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</si>
  <si>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</si>
  <si>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</si>
  <si>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</si>
  <si>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</si>
  <si>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</si>
  <si>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</si>
  <si>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</si>
  <si>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</si>
  <si>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</si>
  <si>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</si>
  <si>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</si>
  <si>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</si>
  <si>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</si>
  <si>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</si>
  <si>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</si>
  <si>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</si>
  <si>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</si>
  <si>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</si>
  <si>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</si>
  <si>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</si>
  <si>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</si>
  <si>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</si>
  <si>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</si>
  <si>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</si>
  <si>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</si>
  <si>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</si>
  <si>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</si>
  <si>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</si>
  <si>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</si>
  <si>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</si>
  <si>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</si>
  <si>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</si>
  <si>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</si>
  <si>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</si>
  <si>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</si>
  <si>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</si>
  <si>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</si>
  <si>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</si>
  <si>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</si>
  <si>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</si>
  <si>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</si>
  <si>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</si>
  <si>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</si>
  <si>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</si>
  <si>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</si>
  <si>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</si>
  <si>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</si>
  <si>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</si>
  <si>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</si>
  <si>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</si>
  <si>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</si>
  <si>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</si>
  <si>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</si>
  <si>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</si>
  <si>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</si>
  <si>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</si>
  <si>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</si>
  <si>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</si>
  <si>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</si>
  <si>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</si>
  <si>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</si>
  <si>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</si>
  <si>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</si>
  <si>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</si>
  <si>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</si>
  <si>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</si>
  <si>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</si>
  <si>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</si>
  <si>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</si>
  <si>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</si>
  <si>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</si>
  <si>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</si>
  <si>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</si>
  <si>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</si>
  <si>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</si>
  <si>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</si>
  <si>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</si>
  <si>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</si>
  <si>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</si>
  <si>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</si>
  <si>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</si>
  <si>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</si>
  <si>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</si>
  <si>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</si>
  <si>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</si>
  <si>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</si>
  <si>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</si>
  <si>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</si>
  <si>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</si>
  <si>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</si>
  <si>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</si>
  <si>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</si>
  <si>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</si>
  <si>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</si>
  <si>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</si>
  <si>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</si>
  <si>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</si>
  <si>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</si>
  <si>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</si>
  <si>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</si>
  <si>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</si>
  <si>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</si>
  <si>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</si>
  <si>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</si>
  <si>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</si>
  <si>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</si>
  <si>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</si>
  <si>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</si>
  <si>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</si>
  <si>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</si>
  <si>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</si>
  <si>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</si>
  <si>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</si>
  <si>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</si>
  <si>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</si>
  <si>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</si>
  <si>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</si>
  <si>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</si>
  <si>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</si>
  <si>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</si>
  <si>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</si>
  <si>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</si>
  <si>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</si>
  <si>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</si>
  <si>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</si>
  <si>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</si>
  <si>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</si>
  <si>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</si>
  <si>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</si>
  <si>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</si>
  <si>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</si>
  <si>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</si>
  <si>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</si>
  <si>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</si>
  <si>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</si>
  <si>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</si>
  <si>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</si>
  <si>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</si>
  <si>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</si>
  <si>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</si>
  <si>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</si>
  <si>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</si>
  <si>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</si>
  <si>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</si>
  <si>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</si>
  <si>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</si>
  <si>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</si>
  <si>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</si>
  <si>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</si>
  <si>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</si>
  <si>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</si>
  <si>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</si>
  <si>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</si>
  <si>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</si>
  <si>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</si>
  <si>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</si>
  <si>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</si>
  <si>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</si>
  <si>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</si>
  <si>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</si>
  <si>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</si>
  <si>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</si>
  <si>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</si>
  <si>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</si>
  <si>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</si>
  <si>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</si>
  <si>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</si>
  <si>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</si>
  <si>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</si>
  <si>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</si>
  <si>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</si>
  <si>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</si>
  <si>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</si>
  <si>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</si>
  <si>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</si>
  <si>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</si>
  <si>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</si>
  <si>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</si>
  <si>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</si>
  <si>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</si>
  <si>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</si>
  <si>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</si>
  <si>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</si>
  <si>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</si>
  <si>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</si>
  <si>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</si>
  <si>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</si>
  <si>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</si>
  <si>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</si>
  <si>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</si>
  <si>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</si>
  <si>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</si>
  <si>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</si>
  <si>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</si>
  <si>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</si>
  <si>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</si>
  <si>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</si>
  <si>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</si>
  <si>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</si>
  <si>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</si>
  <si>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</si>
  <si>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</si>
  <si>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</si>
  <si>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</si>
  <si>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</si>
  <si>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</si>
  <si>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</si>
  <si>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</si>
  <si>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</si>
  <si>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</si>
  <si>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</si>
  <si>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</si>
  <si>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</si>
  <si>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</si>
  <si>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</si>
  <si>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</si>
  <si>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</si>
  <si>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</si>
  <si>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</si>
  <si>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</si>
  <si>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</si>
  <si>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</si>
  <si>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</si>
  <si>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</si>
  <si>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</si>
  <si>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</si>
  <si>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</si>
  <si>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</si>
  <si>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</si>
  <si>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</si>
  <si>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</si>
  <si>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</si>
  <si>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</si>
  <si>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</si>
  <si>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</si>
  <si>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</si>
  <si>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</si>
  <si>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</si>
  <si>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</si>
  <si>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</si>
  <si>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</si>
  <si>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</si>
  <si>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</si>
  <si>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</si>
  <si>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</si>
  <si>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</si>
  <si>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</si>
  <si>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</si>
  <si>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</si>
  <si>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</si>
  <si>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</si>
  <si>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</si>
  <si>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</si>
  <si>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</si>
  <si>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</si>
  <si>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</si>
  <si>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</si>
  <si>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</si>
  <si>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</si>
  <si>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</si>
  <si>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</si>
  <si>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</si>
  <si>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</si>
  <si>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</si>
  <si>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</si>
  <si>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</si>
  <si>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</si>
  <si>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</si>
  <si>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</si>
  <si>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</si>
  <si>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</si>
  <si>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</si>
  <si>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</si>
  <si>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</si>
  <si>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</si>
  <si>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</si>
  <si>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</si>
  <si>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</si>
  <si>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</si>
  <si>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</si>
  <si>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</si>
  <si>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</si>
  <si>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</si>
  <si>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</si>
  <si>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</si>
  <si>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</si>
  <si>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</si>
  <si>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</si>
  <si>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</si>
  <si>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</si>
  <si>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</si>
  <si>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</si>
  <si>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</si>
  <si>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</si>
  <si>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</si>
  <si>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</si>
  <si>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</si>
  <si>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</si>
  <si>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</si>
  <si>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</si>
  <si>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</si>
  <si>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</si>
  <si>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</si>
  <si>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</si>
  <si>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</si>
  <si>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</si>
  <si>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</si>
  <si>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</si>
  <si>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</si>
  <si>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</si>
  <si>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</si>
  <si>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</si>
  <si>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</si>
  <si>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</si>
  <si>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</si>
  <si>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</si>
  <si>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</si>
  <si>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</si>
  <si>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</si>
  <si>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</si>
  <si>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</si>
  <si>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</si>
  <si>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</si>
  <si>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</si>
  <si>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</si>
  <si>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</si>
  <si>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</si>
  <si>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</si>
  <si>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</si>
  <si>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</si>
  <si>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</si>
  <si>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</si>
  <si>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</si>
  <si>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</si>
  <si>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</si>
  <si>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</si>
  <si>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</si>
  <si>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</si>
  <si>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</si>
  <si>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</si>
  <si>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</si>
  <si>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</si>
  <si>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</si>
  <si>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</si>
  <si>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</si>
  <si>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</si>
  <si>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</si>
  <si>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</si>
  <si>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</si>
  <si>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</si>
  <si>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</si>
  <si>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</si>
  <si>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</si>
  <si>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</si>
  <si>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</si>
  <si>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</si>
  <si>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</si>
  <si>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</si>
  <si>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</si>
  <si>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</si>
  <si>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</si>
  <si>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</si>
  <si>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</si>
  <si>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</si>
  <si>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</si>
  <si>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</si>
  <si>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</si>
  <si>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</si>
  <si>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</si>
  <si>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</si>
  <si>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</si>
  <si>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</si>
  <si>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</si>
  <si>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</si>
  <si>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</si>
  <si>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</si>
  <si>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</si>
  <si>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</si>
  <si>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</si>
  <si>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</si>
  <si>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</si>
  <si>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</si>
  <si>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</si>
  <si>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</si>
  <si>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</si>
  <si>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</si>
  <si>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</si>
  <si>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</si>
  <si>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</si>
  <si>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</si>
  <si>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</si>
  <si>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</si>
  <si>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</si>
  <si>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</si>
  <si>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</si>
  <si>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</si>
  <si>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</si>
  <si>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</si>
  <si>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</si>
  <si>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</si>
  <si>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</si>
  <si>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</si>
  <si>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</si>
  <si>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</si>
  <si>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</si>
  <si>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</si>
  <si>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</si>
  <si>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</si>
  <si>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</si>
  <si>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</si>
  <si>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</si>
  <si>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</si>
  <si>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</si>
  <si>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</si>
  <si>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</si>
  <si>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</si>
  <si>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</si>
  <si>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</si>
  <si>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</si>
  <si>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</si>
  <si>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</si>
  <si>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</si>
  <si>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</si>
  <si>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</si>
  <si>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</si>
  <si>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</si>
  <si>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</si>
  <si>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</si>
  <si>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</si>
  <si>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</si>
  <si>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</si>
  <si>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</si>
  <si>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</si>
  <si>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</si>
  <si>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</si>
  <si>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</si>
  <si>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</si>
  <si>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</si>
  <si>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</si>
  <si>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</si>
  <si>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</si>
  <si>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</si>
  <si>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</si>
  <si>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</si>
  <si>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</si>
  <si>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</si>
  <si>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</si>
  <si>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</si>
  <si>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</si>
  <si>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</si>
  <si>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</si>
  <si>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</si>
  <si>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</si>
  <si>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</si>
  <si>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</si>
  <si>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</si>
  <si>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</si>
  <si>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</si>
  <si>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</si>
  <si>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</si>
  <si>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</si>
  <si>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</si>
  <si>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</si>
  <si>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</si>
  <si>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</si>
  <si>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</si>
  <si>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</si>
  <si>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</si>
  <si>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</si>
  <si>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</si>
  <si>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</si>
  <si>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</si>
  <si>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</si>
  <si>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</si>
  <si>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</si>
  <si>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</si>
  <si>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</si>
  <si>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</si>
  <si>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</si>
  <si>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</si>
  <si>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</si>
  <si>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</si>
  <si>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</si>
  <si>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</si>
  <si>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</si>
  <si>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</si>
  <si>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</si>
  <si>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</si>
  <si>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</si>
  <si>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</si>
  <si>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</si>
  <si>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</si>
  <si>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</si>
  <si>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</si>
  <si>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</si>
  <si>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</si>
  <si>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</si>
  <si>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</si>
  <si>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</si>
  <si>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</si>
  <si>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</si>
  <si>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</si>
  <si>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</si>
  <si>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</si>
  <si>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</si>
  <si>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</si>
  <si>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</si>
  <si>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</si>
  <si>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</si>
  <si>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</si>
  <si>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</si>
  <si>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</si>
  <si>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</si>
  <si>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</si>
  <si>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</si>
  <si>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</si>
  <si>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</si>
  <si>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</si>
  <si>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</si>
  <si>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</si>
  <si>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</si>
  <si>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</si>
  <si>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</si>
  <si>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</si>
  <si>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</si>
  <si>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</si>
  <si>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</si>
  <si>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</si>
  <si>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</si>
  <si>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</si>
  <si>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</si>
  <si>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</si>
  <si>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</si>
  <si>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</si>
  <si>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</si>
  <si>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</si>
  <si>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</si>
  <si>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</si>
  <si>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</si>
  <si>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</si>
  <si>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</si>
  <si>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</si>
  <si>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</si>
  <si>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</si>
  <si>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</si>
  <si>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</si>
  <si>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</si>
  <si>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</si>
  <si>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</si>
  <si>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</si>
  <si>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</si>
  <si>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</si>
  <si>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</si>
  <si>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</si>
  <si>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</si>
  <si>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</si>
  <si>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</si>
  <si>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</si>
  <si>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</si>
  <si>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</si>
  <si>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</si>
  <si>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</si>
  <si>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</si>
  <si>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</si>
  <si>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</si>
  <si>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</si>
  <si>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</si>
  <si>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</si>
  <si>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</si>
  <si>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</si>
  <si>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</si>
  <si>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</si>
  <si>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</si>
  <si>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</si>
  <si>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</si>
  <si>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</si>
  <si>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</si>
  <si>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</si>
  <si>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</si>
  <si>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</si>
  <si>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</si>
  <si>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</si>
  <si>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</si>
  <si>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</si>
  <si>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</si>
  <si>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</si>
  <si>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</si>
  <si>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</si>
  <si>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</si>
  <si>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</si>
  <si>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</si>
  <si>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</si>
  <si>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</si>
  <si>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</si>
  <si>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</si>
  <si>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</si>
  <si>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</si>
  <si>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</si>
  <si>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</si>
  <si>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</si>
  <si>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</si>
  <si>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</si>
  <si>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</si>
  <si>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</si>
  <si>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</si>
  <si>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</si>
  <si>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</si>
  <si>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</si>
  <si>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</si>
  <si>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</si>
  <si>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</si>
  <si>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</si>
  <si>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</si>
  <si>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</si>
  <si>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</si>
  <si>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</si>
  <si>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</si>
  <si>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</si>
  <si>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</si>
  <si>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</si>
  <si>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</si>
  <si>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</si>
  <si>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</si>
  <si>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</si>
  <si>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</si>
  <si>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</si>
  <si>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</si>
  <si>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</si>
  <si>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</si>
  <si>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</si>
  <si>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</si>
  <si>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</si>
  <si>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</si>
  <si>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</si>
  <si>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</si>
  <si>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</si>
  <si>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</si>
  <si>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</si>
  <si>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</si>
  <si>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</si>
  <si>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</si>
  <si>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</si>
  <si>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</si>
  <si>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</si>
  <si>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</si>
  <si>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</si>
  <si>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</si>
  <si>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</si>
  <si>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</si>
  <si>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</si>
  <si>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</si>
  <si>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</si>
  <si>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</si>
  <si>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</si>
  <si>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</si>
  <si>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</si>
  <si>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</si>
  <si>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</si>
  <si>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</si>
  <si>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</si>
  <si>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</si>
  <si>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</si>
  <si>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</si>
  <si>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</si>
  <si>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</si>
  <si>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</si>
  <si>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</si>
  <si>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</si>
  <si>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</si>
  <si>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</si>
  <si>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</si>
  <si>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</si>
  <si>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</si>
  <si>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</si>
  <si>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</si>
  <si>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</si>
  <si>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</si>
  <si>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</si>
  <si>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</si>
  <si>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</si>
  <si>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</si>
  <si>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</si>
  <si>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</si>
  <si>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</si>
  <si>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</si>
  <si>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</si>
  <si>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</si>
  <si>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</si>
  <si>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</si>
  <si>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</si>
  <si>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</si>
  <si>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</si>
  <si>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</si>
  <si>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</si>
  <si>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</si>
  <si>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</si>
  <si>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</si>
  <si>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</si>
  <si>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</si>
  <si>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</si>
  <si>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</si>
  <si>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</si>
  <si>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</si>
  <si>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</si>
  <si>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</si>
  <si>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</si>
  <si>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</si>
  <si>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</si>
  <si>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</si>
  <si>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</si>
  <si>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</si>
  <si>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</si>
  <si>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</si>
  <si>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</si>
  <si>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</si>
  <si>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</si>
  <si>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</si>
  <si>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</si>
  <si>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</si>
  <si>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</si>
  <si>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</si>
  <si>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</si>
  <si>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</si>
  <si>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</si>
  <si>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</si>
  <si>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</si>
  <si>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</si>
  <si>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</si>
  <si>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</si>
  <si>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</si>
  <si>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</si>
  <si>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</si>
  <si>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</si>
  <si>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</si>
  <si>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</si>
  <si>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</si>
  <si>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</si>
  <si>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</si>
  <si>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</si>
  <si>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</si>
  <si>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</si>
  <si>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</si>
  <si>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</si>
  <si>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</si>
  <si>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</si>
  <si>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</si>
  <si>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</si>
  <si>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</si>
  <si>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</si>
  <si>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</si>
  <si>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</si>
  <si>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</si>
  <si>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</si>
  <si>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</si>
  <si>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</si>
  <si>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</si>
  <si>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</si>
  <si>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</si>
  <si>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</si>
  <si>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</si>
  <si>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</si>
  <si>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</si>
  <si>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</si>
  <si>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</si>
  <si>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</si>
  <si>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</si>
  <si>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</si>
  <si>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</si>
  <si>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</si>
  <si>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</si>
  <si>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</si>
  <si>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</si>
  <si>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</si>
  <si>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</si>
  <si>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</si>
  <si>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</si>
  <si>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</si>
  <si>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</si>
  <si>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</si>
  <si>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</si>
  <si>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</si>
  <si>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</si>
  <si>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</si>
  <si>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</si>
  <si>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</si>
  <si>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</si>
  <si>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</si>
  <si>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</si>
  <si>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</si>
  <si>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</si>
  <si>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</si>
  <si>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</si>
  <si>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</si>
  <si>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</si>
  <si>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</si>
  <si>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</si>
  <si>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</si>
  <si>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</si>
  <si>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</si>
  <si>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</si>
  <si>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</si>
  <si>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</si>
  <si>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</si>
  <si>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</si>
  <si>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</si>
  <si>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</si>
  <si>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</si>
  <si>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</si>
  <si>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</si>
  <si>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</si>
  <si>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</si>
  <si>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</si>
  <si>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</si>
  <si>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</si>
  <si>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</si>
  <si>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</si>
  <si>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</si>
  <si>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</si>
  <si>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</si>
  <si>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</si>
  <si>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</si>
  <si>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</si>
  <si>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</si>
  <si>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</si>
  <si>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</si>
  <si>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</si>
  <si>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</si>
  <si>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</si>
  <si>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</si>
  <si>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</si>
  <si>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</si>
  <si>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</si>
  <si>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</si>
  <si>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</si>
  <si>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</si>
  <si>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</si>
  <si>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</si>
  <si>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</si>
  <si>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</si>
  <si>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</si>
  <si>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</si>
  <si>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</si>
  <si>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</si>
  <si>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</si>
  <si>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</si>
  <si>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</si>
  <si>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</si>
  <si>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</si>
  <si>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</si>
  <si>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</si>
  <si>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</si>
  <si>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</si>
  <si>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</si>
  <si>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</si>
  <si>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</si>
  <si>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</si>
  <si>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</si>
  <si>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</si>
  <si>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</si>
  <si>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</si>
  <si>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</si>
  <si>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</si>
  <si>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</si>
  <si>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</si>
  <si>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</si>
  <si>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</si>
  <si>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</si>
  <si>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</si>
  <si>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</si>
  <si>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</si>
  <si>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</si>
  <si>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</si>
  <si>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</si>
  <si>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</si>
  <si>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</si>
  <si>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</si>
  <si>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</si>
  <si>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</si>
  <si>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</si>
  <si>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</si>
  <si>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</si>
  <si>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</si>
  <si>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</si>
  <si>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</si>
  <si>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</si>
  <si>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</si>
  <si>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</si>
  <si>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</si>
  <si>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</si>
  <si>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</si>
  <si>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</si>
  <si>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</si>
  <si>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</si>
  <si>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</si>
  <si>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</si>
  <si>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</si>
  <si>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</si>
  <si>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</si>
  <si>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</si>
  <si>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</si>
  <si>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</si>
  <si>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</si>
  <si>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</si>
  <si>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</si>
  <si>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</si>
  <si>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</si>
  <si>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</si>
  <si>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</si>
  <si>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</si>
  <si>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</si>
  <si>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</si>
  <si>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</si>
  <si>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</si>
  <si>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</si>
  <si>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</si>
  <si>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</si>
  <si>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</si>
  <si>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</si>
  <si>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</si>
  <si>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</si>
  <si>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</si>
  <si>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</si>
  <si>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</si>
  <si>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</si>
  <si>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</si>
  <si>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</si>
  <si>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</si>
  <si>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</si>
  <si>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</si>
  <si>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</si>
  <si>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</si>
  <si>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</si>
  <si>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</si>
  <si>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</si>
  <si>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</si>
  <si>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</si>
  <si>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</si>
  <si>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</si>
  <si>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</si>
  <si>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</si>
  <si>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</si>
  <si>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</si>
  <si>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</si>
  <si>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</si>
  <si>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</si>
  <si>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</si>
  <si>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</si>
  <si>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</si>
  <si>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</si>
  <si>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</si>
  <si>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</si>
  <si>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</si>
  <si>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</si>
  <si>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</si>
  <si>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</si>
  <si>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</si>
  <si>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</si>
  <si>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</si>
  <si>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</si>
  <si>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</si>
  <si>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</si>
  <si>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</si>
  <si>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</si>
  <si>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</si>
  <si>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</si>
  <si>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</si>
  <si>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</si>
  <si>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</si>
  <si>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</si>
  <si>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</si>
  <si>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</si>
  <si>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</si>
  <si>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</si>
  <si>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</si>
  <si>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</si>
  <si>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</si>
  <si>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</si>
  <si>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</si>
  <si>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</si>
  <si>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</si>
  <si>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</si>
  <si>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</si>
  <si>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</si>
  <si>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</si>
  <si>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</si>
  <si>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</si>
  <si>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</si>
  <si>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</si>
  <si>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</si>
  <si>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</si>
  <si>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</si>
  <si>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</si>
  <si>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</si>
  <si>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</si>
  <si>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</si>
  <si>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</si>
  <si>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</si>
  <si>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</si>
  <si>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</si>
  <si>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</si>
  <si>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</si>
  <si>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</si>
  <si>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</si>
  <si>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</si>
  <si>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</si>
  <si>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</si>
  <si>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</si>
  <si>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</si>
  <si>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</si>
  <si>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</si>
  <si>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</si>
  <si>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</si>
  <si>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</si>
  <si>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</si>
  <si>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</si>
  <si>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</si>
  <si>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</si>
  <si>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</si>
  <si>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</si>
  <si>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</si>
  <si>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</si>
  <si>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</si>
  <si>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</si>
  <si>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</si>
  <si>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</si>
  <si>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</si>
  <si>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</si>
  <si>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</si>
  <si>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</si>
  <si>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</si>
  <si>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</si>
  <si>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</si>
  <si>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</si>
  <si>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</si>
  <si>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</si>
  <si>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</si>
  <si>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</si>
  <si>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</si>
  <si>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</si>
  <si>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</si>
  <si>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</si>
  <si>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</si>
  <si>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</si>
  <si>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</si>
  <si>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</si>
  <si>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</si>
  <si>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</si>
  <si>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</si>
  <si>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</si>
  <si>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</si>
  <si>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</si>
  <si>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</si>
  <si>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</si>
  <si>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</si>
  <si>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</si>
  <si>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</si>
  <si>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</si>
  <si>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</si>
  <si>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</si>
  <si>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</si>
  <si>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</si>
  <si>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</si>
  <si>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</si>
  <si>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</si>
  <si>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</si>
  <si>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</si>
  <si>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</si>
  <si>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</si>
  <si>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</si>
  <si>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</si>
  <si>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</si>
  <si>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</si>
  <si>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</si>
  <si>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</si>
  <si>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</si>
  <si>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</si>
  <si>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</si>
  <si>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</si>
  <si>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</si>
  <si>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</si>
  <si>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</si>
  <si>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</si>
  <si>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</si>
  <si>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</si>
  <si>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</si>
  <si>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</si>
  <si>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</si>
  <si>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</si>
  <si>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</si>
  <si>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</si>
  <si>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</si>
  <si>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</si>
  <si>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</si>
  <si>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</si>
  <si>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</si>
  <si>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</si>
  <si>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</si>
  <si>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</si>
  <si>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</si>
  <si>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</si>
  <si>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</si>
  <si>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</si>
  <si>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</si>
  <si>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</si>
  <si>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</si>
  <si>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</si>
  <si>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</si>
  <si>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</si>
  <si>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</si>
  <si>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</si>
  <si>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</si>
  <si>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</si>
  <si>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</si>
  <si>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</si>
  <si>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</si>
  <si>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</si>
  <si>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</si>
  <si>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</si>
  <si>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</si>
  <si>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</si>
  <si>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</si>
  <si>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</si>
  <si>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</si>
  <si>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</si>
  <si>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</si>
  <si>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</si>
  <si>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</si>
  <si>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</si>
  <si>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</si>
  <si>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</si>
  <si>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</si>
  <si>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</si>
  <si>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</si>
  <si>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</si>
  <si>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</si>
  <si>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</si>
  <si>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</si>
  <si>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</si>
  <si>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</si>
  <si>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</si>
  <si>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</si>
  <si>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</si>
  <si>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</si>
  <si>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</si>
  <si>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</si>
  <si>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</si>
  <si>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</si>
  <si>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</si>
  <si>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</si>
  <si>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</si>
  <si>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</si>
  <si>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</si>
  <si>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</si>
  <si>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</si>
  <si>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</si>
  <si>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</si>
  <si>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</si>
  <si>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</si>
  <si>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</si>
  <si>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</si>
  <si>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</si>
  <si>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</si>
  <si>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</si>
  <si>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</si>
  <si>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</si>
  <si>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</si>
  <si>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</si>
  <si>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</si>
  <si>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</si>
  <si>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</si>
  <si>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</si>
  <si>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</si>
  <si>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</si>
  <si>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</si>
  <si>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</si>
  <si>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</si>
  <si>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</si>
  <si>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</si>
  <si>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</si>
  <si>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</si>
  <si>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</si>
  <si>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</si>
  <si>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</si>
  <si>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</si>
  <si>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</si>
  <si>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</si>
  <si>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</si>
  <si>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</si>
  <si>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</si>
  <si>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</si>
  <si>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</si>
  <si>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</si>
  <si>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</si>
  <si>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</si>
  <si>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</si>
  <si>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</si>
  <si>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</si>
  <si>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</si>
  <si>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</si>
  <si>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</si>
  <si>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</si>
  <si>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</si>
  <si>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</si>
  <si>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</si>
  <si>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</si>
  <si>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</si>
  <si>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</si>
  <si>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</si>
  <si>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</si>
  <si>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</si>
  <si>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</si>
  <si>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</si>
  <si>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</si>
  <si>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</si>
  <si>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</si>
  <si>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</si>
  <si>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</si>
  <si>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</si>
  <si>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</si>
  <si>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</si>
  <si>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</si>
  <si>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</si>
  <si>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</si>
  <si>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</si>
  <si>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</si>
  <si>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</si>
  <si>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</si>
  <si>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</si>
  <si>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</si>
  <si>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</si>
  <si>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</si>
  <si>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</si>
  <si>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</si>
  <si>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</si>
  <si>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</si>
  <si>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</si>
  <si>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</si>
  <si>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</si>
  <si>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</si>
  <si>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</si>
  <si>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</si>
  <si>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</si>
  <si>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</si>
  <si>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</si>
  <si>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</si>
  <si>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</si>
  <si>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</si>
  <si>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</si>
  <si>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</si>
  <si>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</si>
  <si>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</si>
  <si>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</si>
  <si>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</si>
  <si>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</si>
  <si>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</si>
  <si>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</si>
  <si>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</si>
  <si>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</si>
  <si>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</si>
  <si>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</si>
  <si>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</si>
  <si>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</si>
  <si>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</si>
  <si>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</si>
  <si>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</si>
  <si>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</si>
  <si>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</si>
  <si>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</si>
  <si>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</si>
  <si>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</si>
  <si>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</si>
  <si>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</si>
  <si>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</si>
  <si>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</si>
  <si>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</si>
  <si>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</si>
  <si>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</si>
  <si>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</si>
  <si>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</si>
  <si>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</si>
  <si>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</si>
  <si>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</si>
  <si>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</si>
  <si>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</si>
  <si>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</si>
  <si>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</si>
  <si>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</si>
  <si>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</si>
  <si>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</si>
  <si>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</si>
  <si>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</si>
  <si>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</si>
  <si>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</si>
  <si>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</si>
  <si>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</si>
  <si>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</si>
  <si>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</si>
  <si>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</si>
  <si>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</si>
  <si>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</si>
  <si>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</si>
  <si>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</si>
  <si>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</si>
  <si>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</si>
  <si>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</si>
  <si>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</si>
  <si>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</si>
  <si>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</si>
  <si>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</si>
  <si>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</si>
  <si>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</si>
  <si>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</si>
  <si>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</si>
  <si>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</si>
  <si>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</si>
  <si>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</si>
  <si>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</si>
  <si>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</si>
  <si>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</si>
  <si>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</si>
  <si>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</si>
  <si>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</si>
  <si>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</si>
  <si>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</si>
  <si>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</si>
  <si>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</si>
  <si>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</si>
  <si>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</si>
  <si>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</si>
  <si>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</si>
  <si>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</si>
  <si>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</si>
  <si>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</si>
  <si>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</si>
  <si>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</si>
  <si>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</si>
  <si>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</si>
  <si>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</si>
  <si>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</si>
  <si>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</si>
  <si>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</si>
  <si>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</si>
  <si>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</si>
  <si>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</si>
  <si>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</si>
  <si>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</si>
  <si>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</si>
  <si>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</si>
  <si>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</si>
  <si>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</si>
  <si>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</si>
  <si>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</si>
  <si>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</si>
  <si>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</si>
  <si>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</si>
  <si>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</si>
  <si>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</si>
  <si>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</si>
  <si>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</si>
  <si>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</si>
  <si>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</si>
  <si>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</si>
  <si>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</si>
  <si>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</si>
  <si>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</si>
  <si>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</si>
  <si>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</si>
  <si>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</si>
  <si>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</si>
  <si>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</si>
  <si>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</si>
  <si>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</si>
  <si>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</si>
  <si>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</si>
  <si>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</si>
  <si>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</si>
  <si>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</si>
  <si>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</si>
  <si>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</si>
  <si>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</si>
  <si>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</si>
  <si>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</si>
  <si>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</si>
  <si>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</si>
  <si>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</si>
  <si>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</si>
  <si>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</si>
  <si>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</si>
  <si>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</si>
  <si>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</si>
  <si>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</si>
  <si>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</si>
  <si>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</si>
  <si>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</si>
  <si>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</si>
  <si>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</si>
  <si>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</si>
  <si>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</si>
  <si>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</si>
  <si>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</si>
  <si>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</si>
  <si>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</si>
  <si>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</si>
  <si>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</si>
  <si>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</si>
  <si>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</si>
  <si>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</si>
  <si>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</si>
  <si>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</si>
  <si>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</si>
  <si>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</si>
  <si>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</si>
  <si>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</si>
  <si>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</si>
  <si>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</si>
  <si>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</si>
  <si>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</si>
  <si>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</si>
  <si>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</si>
  <si>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</si>
  <si>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</si>
  <si>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</si>
  <si>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</si>
  <si>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</si>
  <si>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</si>
  <si>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</si>
  <si>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</si>
  <si>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</si>
  <si>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</si>
  <si>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</si>
  <si>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</si>
  <si>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</si>
  <si>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</si>
  <si>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</si>
  <si>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</si>
  <si>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</si>
  <si>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</si>
  <si>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</si>
  <si>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</si>
  <si>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</si>
  <si>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</si>
  <si>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</si>
  <si>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</si>
  <si>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</si>
  <si>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</si>
  <si>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</si>
  <si>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</si>
  <si>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</si>
  <si>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</si>
  <si>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</si>
  <si>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</si>
  <si>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</si>
  <si>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</si>
  <si>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</si>
  <si>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</si>
  <si>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</si>
  <si>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</si>
  <si>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</si>
  <si>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</si>
  <si>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</si>
  <si>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</si>
  <si>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</si>
  <si>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</si>
  <si>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</si>
  <si>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</si>
  <si>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</si>
  <si>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</si>
  <si>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</si>
  <si>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</si>
  <si>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</si>
  <si>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</si>
  <si>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</si>
  <si>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</si>
  <si>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</si>
  <si>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</si>
  <si>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</si>
  <si>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</si>
  <si>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</si>
  <si>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</si>
  <si>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</si>
  <si>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</si>
  <si>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</si>
  <si>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</si>
  <si>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</si>
  <si>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</si>
  <si>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</si>
  <si>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</si>
  <si>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</si>
  <si>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</si>
  <si>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</si>
  <si>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</si>
  <si>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</si>
  <si>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</si>
  <si>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</si>
  <si>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</si>
  <si>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</si>
  <si>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</si>
  <si>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</si>
  <si>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</si>
  <si>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</si>
  <si>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</si>
  <si>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</si>
  <si>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</si>
  <si>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</si>
  <si>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</si>
  <si>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</si>
  <si>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</si>
  <si>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</si>
  <si>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</si>
  <si>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</si>
  <si>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</si>
  <si>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</si>
  <si>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</si>
  <si>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</si>
  <si>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</si>
  <si>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</si>
  <si>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</si>
  <si>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</si>
  <si>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</si>
  <si>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</si>
  <si>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</si>
  <si>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</si>
  <si>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</si>
  <si>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</si>
  <si>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</si>
  <si>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</si>
  <si>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</si>
  <si>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</si>
  <si>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</si>
  <si>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</si>
  <si>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</si>
  <si>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</si>
  <si>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</si>
  <si>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</si>
  <si>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</si>
  <si>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</si>
  <si>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</si>
  <si>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</si>
  <si>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</si>
  <si>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</si>
  <si>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</si>
  <si>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</si>
  <si>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</si>
  <si>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</si>
  <si>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</si>
  <si>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</si>
  <si>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</si>
  <si>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</si>
  <si>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</si>
  <si>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</si>
  <si>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</si>
  <si>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</si>
  <si>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</si>
  <si>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</si>
  <si>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</si>
  <si>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</si>
  <si>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</si>
  <si>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</si>
  <si>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</si>
  <si>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</si>
  <si>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</si>
  <si>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</si>
  <si>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</si>
  <si>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</si>
  <si>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</si>
  <si>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</si>
  <si>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</si>
  <si>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</si>
  <si>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</si>
  <si>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</si>
  <si>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</si>
  <si>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</si>
  <si>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</si>
  <si>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</si>
  <si>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</si>
  <si>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</si>
  <si>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</si>
  <si>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</si>
  <si>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</si>
  <si>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</si>
  <si>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</si>
  <si>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</si>
  <si>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</si>
  <si>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</si>
  <si>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</si>
  <si>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</si>
  <si>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</si>
  <si>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</si>
  <si>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</si>
  <si>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</si>
  <si>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</si>
  <si>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</si>
  <si>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</si>
  <si>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</si>
  <si>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</si>
  <si>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</si>
  <si>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</si>
  <si>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</si>
  <si>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</si>
  <si>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</si>
  <si>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</si>
  <si>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</si>
  <si>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</si>
  <si>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</si>
  <si>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</si>
  <si>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</si>
  <si>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</si>
  <si>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</si>
  <si>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</si>
  <si>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</si>
  <si>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</si>
  <si>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</si>
  <si>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</si>
  <si>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</si>
  <si>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</si>
  <si>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</si>
  <si>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</si>
  <si>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</si>
  <si>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</si>
  <si>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</si>
  <si>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</si>
  <si>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</si>
  <si>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</si>
  <si>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</si>
  <si>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</si>
  <si>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</si>
  <si>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</si>
  <si>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</si>
  <si>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</si>
  <si>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</si>
  <si>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</si>
  <si>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</si>
  <si>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</si>
  <si>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</si>
  <si>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</si>
  <si>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</si>
  <si>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</si>
  <si>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</si>
  <si>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</si>
  <si>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</si>
  <si>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</si>
  <si>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</si>
  <si>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</si>
  <si>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</si>
  <si>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</si>
  <si>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</si>
  <si>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</si>
  <si>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</si>
  <si>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</si>
  <si>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</si>
  <si>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</si>
  <si>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</si>
  <si>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</si>
  <si>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</si>
  <si>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</si>
  <si>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</si>
  <si>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</si>
  <si>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</si>
  <si>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</si>
  <si>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</si>
  <si>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</si>
  <si>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</si>
  <si>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</si>
  <si>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</si>
  <si>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</si>
  <si>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</si>
  <si>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</si>
  <si>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</si>
  <si>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</si>
  <si>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</si>
  <si>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</si>
  <si>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</si>
  <si>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</si>
  <si>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</si>
  <si>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</si>
  <si>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</si>
  <si>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</si>
  <si>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</si>
  <si>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</si>
  <si>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</si>
  <si>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</si>
  <si>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</si>
  <si>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</si>
  <si>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</si>
  <si>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</si>
  <si>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</si>
  <si>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</si>
  <si>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</si>
  <si>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</si>
  <si>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</si>
  <si>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</si>
  <si>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</si>
  <si>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</si>
  <si>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</si>
  <si>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</si>
  <si>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</si>
  <si>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</si>
  <si>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</si>
  <si>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</si>
  <si>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</si>
  <si>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</si>
  <si>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</si>
  <si>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</si>
  <si>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</si>
  <si>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</si>
  <si>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</si>
  <si>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</si>
  <si>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</si>
  <si>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</si>
  <si>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</si>
  <si>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</si>
  <si>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</si>
  <si>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</si>
  <si>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</si>
  <si>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</si>
  <si>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</si>
  <si>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</si>
  <si>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</si>
  <si>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</si>
  <si>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</si>
  <si>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</si>
  <si>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</si>
  <si>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</si>
  <si>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</si>
  <si>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</si>
  <si>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</si>
  <si>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</si>
  <si>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</si>
  <si>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</si>
  <si>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</si>
  <si>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</si>
  <si>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</si>
  <si>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</si>
  <si>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</si>
  <si>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</si>
  <si>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</si>
  <si>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</si>
  <si>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</si>
  <si>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</si>
  <si>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</si>
  <si>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</si>
  <si>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</si>
  <si>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</si>
  <si>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</si>
  <si>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</si>
  <si>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</si>
  <si>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</si>
  <si>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</si>
  <si>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</si>
  <si>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</si>
  <si>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</si>
  <si>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</si>
  <si>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</si>
  <si>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</si>
  <si>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</si>
  <si>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</si>
  <si>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</si>
  <si>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</si>
  <si>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</si>
  <si>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</si>
  <si>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</si>
  <si>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</si>
  <si>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</si>
  <si>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</si>
  <si>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</si>
  <si>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</si>
  <si>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</si>
  <si>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</si>
  <si>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</si>
  <si>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</si>
  <si>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</si>
  <si>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</si>
  <si>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</si>
  <si>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</si>
  <si>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</si>
  <si>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</si>
  <si>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</si>
  <si>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</si>
  <si>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</si>
  <si>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</si>
  <si>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</si>
  <si>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</si>
  <si>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</si>
  <si>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</si>
  <si>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</si>
  <si>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</si>
  <si>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</si>
  <si>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</si>
  <si>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</si>
  <si>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</si>
  <si>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</si>
  <si>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</si>
  <si>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</si>
  <si>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</si>
  <si>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</si>
  <si>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</si>
  <si>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</si>
  <si>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</si>
  <si>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</si>
  <si>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</si>
  <si>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</si>
  <si>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</si>
  <si>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</si>
  <si>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</si>
  <si>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</si>
  <si>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</si>
  <si>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</si>
  <si>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</si>
  <si>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</si>
  <si>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</si>
  <si>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</si>
  <si>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</si>
  <si>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</si>
  <si>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</si>
  <si>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</si>
  <si>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</si>
  <si>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</si>
  <si>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</si>
  <si>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</si>
  <si>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</si>
  <si>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</si>
  <si>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</si>
  <si>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</si>
  <si>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</si>
  <si>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</si>
  <si>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</si>
  <si>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</si>
  <si>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</si>
  <si>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</si>
  <si>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</si>
  <si>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</si>
  <si>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</si>
  <si>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</si>
  <si>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</si>
  <si>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</si>
  <si>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</si>
  <si>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</si>
  <si>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</si>
  <si>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</si>
  <si>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</si>
  <si>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</si>
  <si>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</si>
  <si>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</si>
  <si>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</si>
  <si>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</si>
  <si>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</si>
  <si>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</si>
  <si>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</si>
  <si>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</si>
  <si>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</si>
  <si>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</si>
  <si>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</si>
  <si>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</si>
  <si>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</si>
  <si>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</si>
  <si>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</si>
  <si>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</si>
  <si>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</si>
  <si>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</si>
  <si>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</si>
  <si>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</si>
  <si>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</si>
  <si>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</si>
  <si>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</si>
  <si>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</si>
  <si>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</si>
  <si>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</si>
  <si>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</si>
  <si>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</si>
  <si>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</si>
  <si>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</si>
  <si>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</si>
  <si>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</si>
  <si>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</si>
  <si>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</si>
  <si>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</si>
  <si>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</si>
  <si>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</si>
  <si>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</si>
  <si>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</si>
  <si>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</si>
  <si>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</si>
  <si>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</si>
  <si>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</si>
  <si>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</si>
  <si>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</si>
  <si>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</si>
  <si>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</si>
  <si>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</si>
  <si>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</si>
  <si>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</si>
  <si>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</si>
  <si>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</si>
  <si>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</si>
  <si>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</si>
  <si>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</si>
  <si>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</si>
  <si>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</si>
  <si>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</si>
  <si>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</si>
  <si>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</si>
  <si>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</si>
  <si>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</si>
  <si>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</si>
  <si>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</si>
  <si>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</si>
  <si>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</si>
  <si>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</si>
  <si>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</si>
  <si>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</si>
  <si>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</si>
  <si>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</si>
  <si>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</si>
  <si>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</si>
  <si>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</si>
  <si>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</si>
  <si>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</si>
  <si>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</si>
  <si>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</si>
  <si>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</si>
  <si>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</si>
  <si>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</si>
  <si>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</si>
  <si>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</si>
  <si>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</si>
  <si>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</si>
  <si>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</si>
  <si>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</si>
  <si>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</si>
  <si>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</si>
  <si>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</si>
  <si>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</si>
  <si>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</si>
  <si>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</si>
  <si>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</si>
  <si>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</si>
  <si>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</si>
  <si>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</si>
  <si>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</si>
  <si>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</si>
  <si>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</si>
  <si>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</si>
  <si>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</si>
  <si>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</si>
  <si>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</si>
  <si>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</si>
  <si>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</si>
  <si>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</si>
  <si>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</si>
  <si>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</si>
  <si>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</si>
  <si>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</si>
  <si>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</si>
  <si>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</si>
  <si>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</si>
  <si>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</si>
  <si>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</si>
  <si>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</si>
  <si>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</si>
  <si>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</si>
  <si>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</si>
  <si>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</si>
  <si>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</si>
  <si>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</si>
  <si>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</si>
  <si>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</si>
  <si>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</si>
  <si>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</si>
  <si>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</si>
  <si>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</si>
  <si>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</si>
  <si>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</si>
  <si>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</si>
  <si>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</si>
  <si>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</si>
  <si>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</si>
  <si>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</si>
  <si>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</si>
  <si>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</si>
  <si>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</si>
  <si>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</si>
  <si>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</si>
  <si>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</si>
  <si>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</si>
  <si>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</si>
  <si>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</si>
  <si>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</si>
  <si>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</si>
  <si>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</si>
  <si>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</si>
  <si>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</si>
  <si>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</si>
  <si>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</si>
  <si>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</si>
  <si>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</si>
  <si>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</si>
  <si>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</si>
  <si>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</si>
  <si>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</si>
  <si>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</si>
  <si>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</si>
  <si>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</si>
  <si>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</si>
  <si>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</si>
  <si>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</si>
  <si>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</si>
  <si>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</si>
  <si>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</si>
  <si>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</si>
  <si>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</si>
  <si>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</si>
  <si>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</si>
  <si>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</si>
  <si>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</si>
  <si>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</si>
  <si>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</si>
  <si>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</si>
  <si>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</si>
  <si>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</si>
  <si>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</si>
  <si>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</si>
  <si>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</si>
  <si>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</si>
  <si>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</si>
  <si>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</si>
  <si>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</si>
  <si>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</si>
  <si>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</si>
  <si>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</si>
  <si>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</si>
  <si>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</si>
  <si>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</si>
  <si>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</si>
  <si>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</si>
  <si>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</si>
  <si>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</si>
  <si>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</si>
  <si>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</si>
  <si>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</si>
  <si>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</si>
  <si>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</si>
  <si>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</si>
  <si>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</si>
  <si>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</si>
  <si>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</si>
  <si>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</si>
  <si>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</si>
  <si>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</si>
  <si>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</si>
  <si>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</si>
  <si>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</si>
  <si>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</si>
  <si>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</si>
  <si>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</si>
  <si>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</si>
  <si>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</si>
  <si>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</si>
  <si>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</si>
  <si>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</si>
  <si>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</si>
  <si>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</si>
  <si>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</si>
  <si>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</si>
  <si>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</si>
  <si>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</si>
  <si>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</si>
  <si>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</si>
  <si>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</si>
  <si>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</si>
  <si>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</si>
  <si>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</si>
  <si>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</si>
  <si>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</si>
  <si>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</si>
  <si>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</si>
  <si>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</si>
  <si>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</si>
  <si>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</si>
  <si>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</si>
  <si>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</si>
  <si>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</si>
  <si>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</si>
  <si>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</si>
  <si>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</si>
  <si>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</si>
  <si>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</si>
  <si>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</si>
  <si>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</si>
  <si>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</si>
  <si>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</si>
  <si>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</si>
  <si>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</si>
  <si>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</si>
  <si>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</si>
  <si>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</si>
  <si>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</si>
  <si>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</si>
  <si>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</si>
  <si>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</si>
  <si>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</si>
  <si>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</si>
  <si>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</si>
  <si>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</si>
  <si>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</si>
  <si>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</si>
  <si>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</si>
  <si>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</si>
  <si>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</si>
  <si>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</si>
  <si>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</si>
  <si>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</si>
  <si>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</si>
  <si>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</si>
  <si>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</si>
  <si>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</si>
  <si>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</si>
  <si>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</si>
  <si>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</si>
  <si>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</si>
  <si>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</si>
  <si>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</si>
  <si>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</si>
  <si>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</si>
  <si>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</si>
  <si>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</si>
  <si>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</si>
  <si>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</si>
  <si>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</si>
  <si>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</si>
  <si>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</si>
  <si>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</si>
  <si>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</si>
  <si>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</si>
  <si>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</si>
  <si>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</si>
  <si>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</si>
  <si>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</si>
  <si>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</si>
  <si>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</si>
  <si>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</si>
  <si>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</si>
  <si>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</si>
  <si>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</si>
  <si>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</si>
  <si>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</si>
  <si>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</si>
  <si>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</si>
  <si>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</si>
  <si>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</si>
  <si>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</si>
  <si>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</si>
  <si>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</si>
  <si>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</si>
  <si>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</si>
  <si>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</si>
  <si>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</si>
  <si>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</si>
  <si>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</si>
  <si>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</si>
  <si>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</si>
  <si>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</si>
  <si>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</si>
  <si>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</si>
  <si>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</si>
  <si>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</si>
  <si>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</si>
  <si>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</si>
  <si>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</si>
  <si>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</si>
  <si>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</si>
  <si>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</si>
  <si>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</si>
  <si>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</si>
  <si>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</si>
  <si>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</si>
  <si>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</si>
  <si>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</si>
  <si>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</si>
  <si>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</si>
  <si>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</si>
  <si>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</si>
  <si>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</si>
  <si>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</si>
  <si>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</si>
  <si>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</si>
  <si>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</si>
  <si>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</si>
  <si>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</si>
  <si>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</si>
  <si>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</si>
  <si>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</si>
  <si>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</si>
  <si>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</si>
  <si>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</si>
  <si>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</si>
  <si>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</si>
  <si>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</si>
  <si>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</si>
  <si>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</si>
  <si>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</si>
  <si>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</si>
  <si>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</si>
  <si>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</si>
  <si>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</si>
  <si>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</si>
  <si>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</si>
  <si>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</si>
  <si>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</si>
  <si>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</si>
  <si>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</si>
  <si>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</si>
  <si>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</si>
  <si>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</si>
  <si>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</si>
  <si>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</si>
  <si>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</si>
  <si>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</si>
  <si>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</si>
  <si>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</si>
  <si>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</si>
  <si>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</si>
  <si>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</si>
  <si>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</si>
  <si>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</si>
  <si>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</si>
  <si>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</si>
  <si>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</si>
  <si>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</si>
  <si>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</si>
  <si>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</si>
  <si>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</si>
  <si>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</si>
  <si>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</si>
  <si>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</si>
  <si>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</si>
  <si>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</si>
  <si>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</si>
  <si>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</si>
  <si>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</si>
  <si>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</si>
  <si>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</si>
  <si>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</si>
  <si>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</si>
  <si>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</si>
  <si>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</si>
  <si>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</si>
  <si>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</si>
  <si>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</si>
  <si>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</si>
  <si>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</si>
  <si>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</si>
  <si>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</si>
  <si>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</si>
  <si>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</si>
  <si>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</si>
  <si>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</si>
  <si>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</si>
  <si>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</si>
  <si>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</si>
  <si>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</si>
  <si>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</si>
  <si>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</si>
  <si>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</si>
  <si>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</si>
  <si>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</si>
  <si>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</si>
  <si>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</si>
  <si>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</si>
  <si>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</si>
  <si>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</si>
  <si>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</si>
  <si>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</si>
  <si>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</si>
  <si>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</si>
  <si>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</si>
  <si>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</si>
  <si>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</si>
  <si>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</si>
  <si>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</si>
  <si>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</si>
  <si>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</si>
  <si>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</si>
  <si>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</si>
  <si>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</si>
  <si>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</si>
  <si>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</si>
  <si>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</si>
  <si>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</si>
  <si>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</si>
  <si>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</si>
  <si>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</si>
  <si>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</si>
  <si>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</si>
  <si>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</si>
  <si>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</si>
  <si>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</si>
  <si>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</si>
  <si>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</si>
  <si>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</si>
  <si>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</si>
  <si>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</si>
  <si>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</si>
  <si>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</si>
  <si>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</si>
  <si>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</si>
  <si>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</si>
  <si>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</si>
  <si>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</si>
  <si>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</si>
  <si>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</si>
  <si>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</si>
  <si>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</si>
  <si>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</si>
  <si>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</si>
  <si>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</si>
  <si>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</si>
  <si>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</si>
  <si>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</si>
  <si>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</si>
  <si>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</si>
  <si>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</si>
  <si>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</si>
  <si>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</si>
  <si>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</si>
  <si>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</si>
  <si>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</si>
  <si>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</si>
  <si>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</si>
  <si>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</si>
  <si>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</si>
  <si>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</si>
  <si>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</si>
  <si>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</si>
  <si>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</si>
  <si>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</si>
  <si>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</si>
  <si>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</si>
  <si>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</si>
  <si>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</si>
  <si>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</si>
  <si>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</si>
  <si>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</si>
  <si>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</si>
  <si>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</si>
  <si>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</si>
  <si>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</si>
  <si>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</si>
  <si>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</si>
  <si>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</si>
  <si>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</si>
  <si>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</si>
  <si>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</si>
  <si>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</si>
  <si>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</si>
  <si>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</si>
  <si>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</si>
  <si>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</si>
  <si>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</si>
  <si>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</si>
  <si>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</si>
  <si>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</si>
  <si>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</si>
  <si>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</si>
  <si>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</si>
  <si>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</si>
  <si>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</si>
  <si>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</si>
  <si>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</si>
  <si>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</si>
  <si>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</si>
  <si>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</si>
  <si>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</si>
  <si>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</si>
  <si>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</si>
  <si>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</si>
  <si>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</si>
  <si>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</si>
  <si>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</si>
  <si>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</si>
  <si>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</si>
  <si>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</si>
  <si>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</si>
  <si>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</si>
  <si>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</si>
  <si>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</si>
  <si>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</si>
  <si>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</si>
  <si>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</si>
  <si>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</si>
  <si>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</si>
  <si>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</si>
  <si>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</si>
  <si>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</si>
  <si>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</si>
  <si>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</si>
  <si>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</si>
  <si>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</si>
  <si>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</si>
  <si>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</si>
  <si>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</si>
  <si>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</si>
  <si>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</si>
  <si>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</si>
  <si>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</si>
  <si>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</si>
  <si>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</si>
  <si>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</si>
  <si>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</si>
  <si>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</si>
  <si>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</si>
  <si>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</si>
  <si>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</si>
  <si>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</si>
  <si>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</si>
  <si>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</si>
  <si>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</si>
  <si>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</si>
  <si>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</si>
  <si>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</si>
  <si>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</si>
  <si>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</si>
  <si>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</si>
  <si>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</si>
  <si>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</si>
  <si>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</si>
  <si>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</si>
  <si>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</si>
  <si>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</si>
  <si>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</si>
  <si>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</si>
  <si>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</si>
  <si>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</si>
  <si>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</si>
  <si>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</si>
  <si>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</si>
  <si>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</si>
  <si>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</si>
  <si>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</si>
  <si>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</si>
  <si>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</si>
  <si>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</si>
  <si>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</si>
  <si>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</si>
  <si>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</si>
  <si>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</si>
  <si>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</si>
  <si>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</si>
  <si>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</si>
  <si>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</si>
  <si>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</si>
  <si>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</si>
  <si>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</si>
  <si>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</si>
  <si>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</si>
  <si>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</si>
  <si>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</si>
  <si>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</si>
  <si>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</si>
  <si>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</si>
  <si>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</si>
  <si>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</si>
  <si>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</si>
  <si>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</si>
  <si>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</si>
  <si>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</si>
  <si>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</si>
  <si>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</si>
  <si>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</si>
  <si>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</si>
  <si>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</si>
  <si>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</si>
  <si>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</si>
  <si>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</si>
  <si>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</si>
  <si>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</si>
  <si>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</si>
  <si>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</si>
  <si>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</si>
  <si>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</si>
  <si>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</si>
  <si>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</si>
  <si>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</si>
  <si>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</si>
  <si>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</si>
  <si>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</si>
  <si>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</si>
  <si>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</si>
  <si>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</si>
  <si>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</si>
  <si>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</si>
  <si>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</si>
  <si>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</si>
  <si>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</si>
  <si>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</si>
  <si>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</si>
  <si>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</si>
  <si>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</si>
  <si>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</si>
  <si>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</si>
  <si>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</si>
  <si>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</si>
  <si>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</si>
  <si>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</si>
  <si>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</si>
  <si>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</si>
  <si>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</si>
  <si>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</si>
  <si>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</si>
  <si>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</si>
  <si>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</si>
  <si>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</si>
  <si>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</si>
  <si>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</si>
  <si>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</si>
  <si>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</si>
  <si>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</si>
  <si>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</si>
  <si>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</si>
  <si>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</si>
  <si>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</si>
  <si>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</si>
  <si>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</si>
  <si>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</si>
  <si>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</si>
  <si>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</si>
  <si>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</si>
  <si>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</si>
  <si>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</si>
  <si>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</si>
  <si>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</si>
  <si>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</si>
  <si>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</si>
  <si>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</si>
  <si>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</si>
  <si>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</si>
  <si>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</si>
  <si>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</si>
  <si>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</si>
  <si>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</si>
  <si>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</si>
  <si>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</si>
  <si>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</si>
  <si>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</si>
  <si>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</si>
  <si>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</si>
  <si>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</si>
  <si>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</si>
  <si>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</si>
  <si>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</si>
  <si>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</si>
  <si>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</si>
  <si>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</si>
  <si>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</si>
  <si>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</si>
  <si>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</si>
  <si>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</si>
  <si>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</si>
  <si>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</si>
  <si>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</si>
  <si>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</si>
  <si>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</si>
  <si>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</si>
  <si>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</si>
  <si>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</si>
  <si>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</si>
  <si>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</si>
  <si>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</si>
  <si>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</si>
  <si>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</si>
  <si>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</si>
  <si>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</si>
  <si>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</si>
  <si>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</si>
  <si>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</si>
  <si>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</si>
  <si>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</si>
  <si>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</si>
  <si>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</si>
  <si>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</si>
  <si>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</si>
  <si>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</si>
  <si>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</si>
  <si>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</si>
  <si>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</si>
  <si>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</si>
  <si>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</si>
  <si>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</si>
  <si>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</si>
  <si>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</si>
  <si>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</si>
  <si>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</si>
  <si>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</si>
  <si>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</si>
  <si>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</si>
  <si>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</si>
  <si>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</si>
  <si>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</si>
  <si>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</si>
  <si>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</si>
  <si>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</si>
  <si>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</si>
  <si>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</si>
  <si>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</si>
  <si>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</si>
  <si>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</si>
  <si>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</si>
  <si>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</si>
  <si>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</si>
  <si>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</si>
  <si>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</si>
  <si>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</si>
  <si>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</si>
  <si>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</si>
  <si>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</si>
  <si>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</si>
  <si>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</si>
  <si>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</si>
  <si>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</si>
  <si>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</si>
  <si>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</si>
  <si>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</si>
  <si>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</si>
  <si>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</si>
  <si>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</si>
  <si>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</si>
  <si>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</si>
  <si>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</si>
  <si>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</si>
  <si>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</si>
  <si>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</si>
  <si>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</si>
  <si>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</si>
  <si>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</si>
  <si>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</si>
  <si>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</si>
  <si>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</si>
  <si>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</si>
  <si>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</si>
  <si>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</si>
  <si>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</si>
  <si>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</si>
  <si>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</si>
  <si>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</si>
  <si>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</si>
  <si>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</si>
  <si>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</si>
  <si>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</si>
  <si>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</si>
  <si>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</si>
  <si>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</si>
  <si>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</si>
  <si>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</si>
  <si>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</si>
  <si>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</si>
  <si>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</si>
  <si>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</si>
  <si>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</si>
  <si>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</si>
  <si>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</si>
  <si>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</si>
  <si>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</si>
  <si>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</si>
  <si>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</si>
  <si>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</si>
  <si>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</si>
  <si>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</si>
  <si>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</si>
  <si>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</si>
  <si>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</si>
  <si>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</si>
  <si>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</si>
  <si>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</si>
  <si>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</si>
  <si>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</si>
  <si>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</si>
  <si>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</si>
  <si>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</si>
  <si>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</si>
  <si>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</si>
  <si>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</si>
  <si>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</si>
  <si>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</si>
  <si>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</si>
  <si>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</si>
  <si>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</si>
  <si>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</si>
  <si>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</si>
  <si>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</si>
  <si>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</si>
  <si>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</si>
  <si>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</si>
  <si>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</si>
  <si>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</si>
  <si>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</si>
  <si>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</si>
  <si>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</si>
  <si>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</si>
  <si>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</si>
  <si>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</si>
  <si>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</si>
  <si>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</si>
  <si>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</si>
  <si>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</si>
  <si>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</si>
  <si>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</si>
  <si>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</si>
  <si>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</si>
  <si>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</si>
  <si>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</si>
  <si>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</si>
  <si>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</si>
  <si>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</si>
  <si>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</si>
  <si>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</si>
  <si>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</si>
  <si>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</si>
  <si>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</si>
  <si>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</si>
  <si>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</si>
  <si>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</si>
  <si>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</si>
  <si>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</si>
  <si>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</si>
  <si>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</si>
  <si>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</si>
  <si>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</si>
  <si>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</si>
  <si>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</si>
  <si>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</si>
  <si>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</si>
  <si>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</si>
  <si>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</si>
  <si>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</si>
  <si>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</si>
  <si>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</si>
  <si>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</si>
  <si>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</si>
  <si>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</si>
  <si>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</si>
  <si>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</si>
  <si>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</si>
  <si>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</si>
  <si>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</si>
  <si>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</si>
  <si>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</si>
  <si>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</si>
  <si>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</si>
  <si>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</si>
  <si>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</si>
  <si>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</si>
  <si>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</si>
  <si>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</si>
  <si>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</si>
  <si>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</si>
  <si>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</si>
  <si>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</si>
  <si>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</si>
  <si>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</si>
  <si>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</si>
  <si>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</si>
  <si>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</si>
  <si>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</si>
  <si>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</si>
  <si>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</si>
  <si>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</si>
  <si>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</si>
  <si>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</si>
  <si>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</si>
  <si>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</si>
  <si>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</si>
  <si>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</si>
  <si>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</si>
  <si>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</si>
  <si>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</si>
  <si>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</si>
  <si>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</si>
  <si>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</si>
  <si>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</si>
  <si>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</si>
  <si>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</si>
  <si>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</si>
  <si>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</si>
  <si>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</si>
  <si>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</si>
  <si>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</si>
  <si>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</si>
  <si>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</si>
  <si>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</si>
  <si>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</si>
  <si>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</si>
  <si>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</si>
  <si>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</si>
  <si>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</si>
  <si>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</si>
  <si>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</si>
  <si>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</si>
  <si>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</si>
  <si>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</si>
  <si>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</si>
  <si>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</si>
  <si>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</si>
  <si>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</si>
  <si>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</si>
  <si>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</si>
  <si>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</si>
  <si>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</si>
  <si>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</si>
  <si>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</si>
  <si>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</si>
  <si>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</si>
  <si>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</si>
  <si>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</si>
  <si>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</si>
  <si>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</si>
  <si>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</si>
  <si>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</si>
  <si>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</si>
  <si>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</si>
  <si>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</si>
  <si>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</si>
  <si>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</si>
  <si>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</si>
  <si>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</si>
  <si>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</si>
  <si>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</si>
  <si>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</si>
  <si>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</si>
  <si>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</si>
  <si>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</si>
  <si>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</si>
  <si>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</si>
  <si>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</si>
  <si>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</si>
  <si>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</si>
  <si>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</si>
  <si>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</si>
  <si>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</si>
  <si>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</si>
  <si>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</si>
  <si>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</si>
  <si>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</si>
  <si>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</si>
  <si>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</si>
  <si>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</si>
  <si>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</si>
  <si>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</si>
  <si>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</si>
  <si>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</si>
  <si>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</si>
  <si>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</si>
  <si>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</si>
  <si>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</si>
  <si>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</si>
  <si>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</si>
  <si>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</si>
  <si>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</si>
  <si>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</si>
  <si>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</si>
  <si>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</si>
  <si>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</si>
  <si>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</si>
  <si>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</si>
  <si>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</si>
  <si>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</si>
  <si>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</si>
  <si>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</si>
  <si>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</si>
  <si>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</si>
  <si>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</si>
  <si>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</si>
  <si>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</si>
  <si>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</si>
  <si>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</si>
  <si>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</si>
  <si>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</si>
  <si>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</si>
  <si>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</si>
  <si>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</si>
  <si>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</si>
  <si>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</si>
  <si>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</si>
  <si>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</si>
  <si>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</si>
  <si>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</si>
  <si>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</si>
  <si>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</si>
  <si>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</si>
  <si>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</si>
  <si>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</si>
  <si>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</si>
  <si>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</si>
  <si>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</si>
  <si>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</si>
  <si>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</si>
  <si>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</si>
  <si>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</si>
  <si>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</si>
  <si>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</si>
  <si>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</si>
  <si>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</si>
  <si>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</si>
  <si>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</si>
  <si>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</si>
  <si>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</si>
  <si>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</si>
  <si>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</si>
  <si>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</si>
  <si>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</si>
  <si>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</si>
  <si>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</si>
  <si>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</si>
  <si>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</si>
  <si>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</si>
  <si>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</si>
  <si>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</si>
  <si>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</si>
  <si>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</si>
  <si>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</si>
  <si>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</si>
  <si>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</si>
  <si>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</si>
  <si>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</si>
  <si>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</si>
  <si>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</si>
  <si>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</si>
  <si>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</si>
  <si>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</si>
  <si>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</si>
  <si>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</si>
  <si>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</si>
  <si>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</si>
  <si>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</si>
  <si>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</si>
  <si>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</si>
  <si>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</si>
  <si>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</si>
  <si>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</si>
  <si>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</si>
  <si>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</si>
  <si>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</si>
  <si>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</si>
  <si>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</si>
  <si>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</si>
  <si>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</si>
  <si>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</si>
  <si>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</si>
  <si>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</si>
  <si>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</si>
  <si>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</si>
  <si>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</si>
  <si>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</si>
  <si>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</si>
  <si>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</si>
  <si>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</si>
  <si>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</si>
  <si>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</si>
  <si>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</si>
  <si>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</si>
  <si>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</si>
  <si>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</si>
  <si>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</si>
  <si>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</si>
  <si>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</si>
  <si>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</si>
  <si>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</si>
  <si>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</si>
  <si>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</si>
  <si>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</si>
  <si>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</si>
  <si>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</si>
  <si>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</si>
  <si>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</si>
  <si>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</si>
  <si>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</si>
  <si>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</si>
  <si>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</si>
  <si>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</si>
  <si>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</si>
  <si>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</si>
  <si>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</si>
  <si>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</si>
  <si>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</si>
  <si>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</si>
  <si>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</si>
  <si>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</si>
  <si>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</si>
  <si>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</si>
  <si>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</si>
  <si>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</si>
  <si>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</si>
  <si>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</si>
  <si>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</si>
  <si>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</si>
  <si>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</si>
  <si>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</si>
  <si>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</si>
  <si>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</si>
  <si>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</si>
  <si>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</si>
  <si>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</si>
  <si>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</si>
  <si>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</si>
  <si>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</si>
  <si>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</si>
  <si>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</si>
  <si>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</si>
  <si>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</si>
  <si>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</si>
  <si>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</si>
  <si>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</si>
  <si>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</si>
  <si>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</si>
  <si>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</si>
  <si>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</si>
  <si>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</si>
  <si>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</si>
  <si>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</si>
  <si>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</si>
  <si>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</si>
  <si>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</si>
  <si>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</si>
  <si>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</si>
  <si>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</si>
  <si>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</si>
  <si>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</si>
  <si>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</si>
  <si>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</si>
  <si>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</si>
  <si>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</si>
  <si>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</si>
  <si>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</si>
  <si>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</si>
  <si>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</si>
  <si>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</si>
  <si>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</si>
  <si>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</si>
  <si>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</si>
  <si>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</si>
  <si>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</si>
  <si>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</si>
  <si>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</si>
  <si>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</si>
  <si>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</si>
  <si>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</si>
  <si>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</si>
  <si>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</si>
  <si>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</si>
  <si>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</si>
  <si>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</si>
  <si>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</si>
  <si>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</si>
  <si>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</si>
  <si>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</si>
  <si>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</si>
  <si>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</si>
  <si>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</si>
  <si>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</si>
  <si>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</si>
  <si>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</si>
  <si>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</si>
  <si>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</si>
  <si>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</si>
  <si>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</si>
  <si>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</si>
  <si>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</si>
  <si>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</si>
  <si>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</si>
  <si>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</si>
  <si>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</si>
  <si>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</si>
  <si>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</si>
  <si>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</si>
  <si>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</si>
  <si>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</si>
  <si>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</si>
  <si>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</si>
  <si>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</si>
  <si>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</si>
  <si>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</si>
  <si>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</si>
  <si>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</si>
  <si>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</si>
  <si>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</si>
  <si>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</si>
  <si>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</si>
  <si>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</si>
  <si>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</si>
  <si>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</si>
  <si>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</si>
  <si>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</si>
  <si>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</si>
  <si>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</si>
  <si>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</si>
  <si>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</si>
  <si>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</si>
  <si>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</si>
  <si>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</si>
  <si>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</si>
  <si>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</si>
  <si>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</si>
  <si>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</si>
  <si>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</si>
  <si>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</si>
  <si>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</si>
  <si>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</si>
  <si>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</si>
  <si>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</si>
  <si>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</si>
  <si>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</si>
  <si>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</si>
  <si>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</si>
  <si>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</si>
  <si>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</si>
  <si>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</si>
  <si>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</si>
  <si>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</si>
  <si>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</si>
  <si>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</si>
  <si>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</si>
  <si>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</si>
  <si>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</si>
  <si>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</si>
  <si>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</si>
  <si>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</si>
  <si>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</si>
  <si>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</si>
  <si>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</si>
  <si>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</si>
  <si>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</si>
  <si>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</si>
  <si>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</si>
  <si>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</si>
  <si>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</si>
  <si>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</si>
  <si>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</si>
  <si>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</si>
  <si>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</si>
  <si>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</si>
  <si>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</si>
  <si>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</si>
  <si>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</si>
  <si>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</si>
  <si>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</si>
  <si>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</si>
  <si>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</si>
  <si>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</si>
  <si>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</si>
  <si>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</si>
  <si>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</si>
  <si>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</si>
  <si>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</si>
  <si>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</si>
  <si>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</si>
  <si>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</si>
  <si>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</si>
  <si>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</si>
  <si>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</si>
  <si>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</si>
  <si>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</si>
  <si>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</si>
  <si>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</si>
  <si>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</si>
  <si>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</si>
  <si>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</si>
  <si>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</si>
  <si>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</si>
  <si>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</si>
  <si>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</si>
  <si>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</si>
  <si>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</si>
  <si>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</si>
  <si>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</si>
  <si>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</si>
  <si>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</si>
  <si>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</si>
  <si>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</si>
  <si>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</si>
  <si>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</si>
  <si>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</si>
  <si>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</si>
  <si>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</si>
  <si>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</si>
  <si>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</si>
  <si>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</si>
  <si>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</si>
  <si>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</si>
  <si>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</si>
  <si>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</si>
  <si>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</si>
  <si>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</si>
  <si>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</si>
  <si>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</si>
  <si>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</si>
  <si>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</si>
  <si>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</si>
  <si>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</si>
  <si>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</si>
  <si>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</si>
  <si>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</si>
  <si>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</si>
  <si>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</si>
  <si>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</si>
  <si>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</si>
  <si>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</si>
  <si>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</si>
  <si>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</si>
  <si>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</si>
  <si>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</si>
  <si>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</si>
  <si>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</si>
  <si>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</si>
  <si>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</si>
  <si>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</si>
  <si>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</si>
  <si>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</si>
  <si>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</si>
  <si>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</si>
  <si>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</si>
  <si>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</si>
  <si>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</si>
  <si>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</si>
  <si>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</si>
  <si>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</si>
  <si>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</si>
  <si>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</si>
  <si>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</si>
  <si>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</si>
  <si>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</si>
  <si>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</si>
  <si>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</si>
  <si>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</si>
  <si>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</si>
  <si>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</si>
  <si>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</si>
  <si>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</si>
  <si>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</si>
  <si>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</si>
  <si>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</si>
  <si>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</si>
  <si>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</si>
  <si>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</si>
  <si>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</si>
  <si>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</si>
  <si>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</si>
  <si>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</si>
  <si>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</si>
  <si>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</si>
  <si>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</si>
  <si>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</si>
  <si>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</si>
  <si>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</si>
  <si>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</si>
  <si>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</si>
  <si>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</si>
  <si>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</si>
  <si>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</si>
  <si>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</si>
  <si>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</si>
  <si>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</si>
  <si>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</si>
  <si>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</si>
  <si>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</si>
  <si>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</si>
  <si>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</si>
  <si>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</si>
  <si>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</si>
  <si>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</si>
  <si>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</si>
  <si>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</si>
  <si>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</si>
  <si>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</si>
  <si>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</si>
  <si>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</si>
  <si>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</si>
  <si>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</si>
  <si>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</si>
  <si>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</si>
  <si>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</si>
  <si>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</si>
  <si>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</si>
  <si>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</si>
  <si>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</si>
  <si>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</si>
  <si>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</si>
  <si>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</si>
  <si>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</si>
  <si>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</si>
  <si>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</si>
  <si>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</si>
  <si>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</si>
  <si>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</si>
  <si>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</si>
  <si>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</si>
  <si>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</si>
  <si>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</si>
  <si>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</si>
  <si>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</si>
  <si>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</si>
  <si>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</si>
  <si>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</si>
  <si>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</si>
  <si>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</si>
  <si>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</si>
  <si>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</si>
  <si>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</si>
  <si>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</si>
  <si>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</si>
  <si>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</si>
  <si>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</si>
  <si>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</si>
  <si>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</si>
  <si>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</si>
  <si>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</si>
  <si>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</si>
  <si>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</si>
  <si>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</si>
  <si>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</si>
  <si>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</si>
  <si>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</si>
  <si>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</si>
  <si>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</si>
  <si>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</si>
  <si>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</si>
  <si>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</si>
  <si>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</si>
  <si>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</si>
  <si>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</si>
  <si>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</si>
  <si>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</si>
  <si>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</si>
  <si>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</si>
  <si>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</si>
  <si>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</si>
  <si>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</si>
  <si>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</si>
  <si>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</si>
  <si>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</si>
  <si>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</si>
  <si>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</si>
  <si>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</si>
  <si>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</si>
  <si>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</si>
  <si>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</si>
  <si>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</si>
  <si>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</si>
  <si>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</si>
  <si>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</si>
  <si>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</si>
  <si>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</si>
  <si>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</si>
  <si>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</si>
  <si>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</si>
  <si>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</si>
  <si>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</si>
  <si>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</si>
  <si>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</si>
  <si>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</si>
  <si>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</si>
  <si>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</si>
  <si>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</si>
  <si>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</si>
  <si>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</si>
  <si>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</si>
  <si>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</si>
  <si>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</si>
  <si>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</si>
  <si>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</si>
  <si>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</si>
  <si>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</si>
  <si>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</si>
  <si>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</si>
  <si>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</si>
  <si>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</si>
  <si>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</si>
  <si>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</si>
  <si>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</si>
  <si>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</si>
  <si>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</si>
  <si>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</si>
  <si>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</si>
  <si>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</si>
  <si>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</si>
  <si>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</si>
  <si>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</si>
  <si>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</si>
  <si>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</si>
  <si>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</si>
  <si>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</si>
  <si>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</si>
  <si>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</si>
  <si>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</si>
  <si>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</si>
  <si>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</si>
  <si>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</si>
  <si>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</si>
  <si>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</si>
  <si>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</si>
  <si>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</si>
  <si>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</si>
  <si>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</si>
  <si>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</si>
  <si>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</si>
  <si>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</si>
  <si>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</si>
  <si>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</si>
  <si>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</si>
  <si>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</si>
  <si>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</si>
  <si>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</si>
  <si>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</si>
  <si>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</si>
  <si>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</si>
  <si>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</si>
  <si>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</si>
  <si>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</si>
  <si>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</si>
  <si>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</si>
  <si>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</si>
  <si>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</si>
  <si>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</si>
  <si>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</si>
  <si>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</si>
  <si>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</si>
  <si>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</si>
  <si>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</si>
  <si>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</si>
  <si>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</si>
  <si>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</si>
  <si>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</si>
  <si>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</si>
  <si>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</si>
  <si>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</si>
  <si>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</si>
  <si>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</si>
  <si>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</si>
  <si>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</si>
  <si>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</si>
  <si>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</si>
  <si>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</si>
  <si>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</si>
  <si>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</si>
  <si>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</si>
  <si>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</si>
  <si>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</si>
  <si>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</si>
  <si>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</si>
  <si>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</si>
  <si>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</si>
  <si>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</si>
  <si>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</si>
  <si>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</si>
  <si>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</si>
  <si>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</si>
  <si>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</si>
  <si>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</si>
  <si>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</si>
  <si>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</si>
  <si>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</si>
  <si>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</si>
  <si>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</si>
  <si>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</si>
  <si>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</si>
  <si>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</si>
  <si>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</si>
  <si>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</si>
  <si>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</si>
  <si>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</si>
  <si>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</si>
  <si>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</si>
  <si>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</si>
  <si>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</si>
  <si>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</si>
  <si>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</si>
  <si>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</si>
  <si>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</si>
  <si>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</si>
  <si>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</si>
  <si>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</si>
  <si>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</si>
  <si>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</si>
  <si>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</si>
  <si>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</si>
  <si>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</si>
  <si>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</si>
  <si>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</si>
  <si>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</si>
  <si>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</si>
  <si>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</si>
  <si>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</si>
  <si>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</si>
  <si>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</si>
  <si>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</si>
  <si>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</si>
  <si>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</si>
  <si>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</si>
  <si>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</si>
  <si>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</si>
  <si>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</si>
  <si>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</si>
  <si>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</si>
  <si>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</si>
  <si>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</si>
  <si>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</si>
  <si>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</si>
  <si>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</si>
  <si>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</si>
  <si>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</si>
  <si>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</si>
  <si>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</si>
  <si>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</si>
  <si>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</si>
  <si>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</si>
  <si>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</si>
  <si>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</si>
  <si>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</si>
  <si>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</si>
  <si>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</si>
  <si>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</si>
  <si>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</si>
  <si>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</si>
  <si>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</si>
  <si>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</si>
  <si>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</si>
  <si>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</si>
  <si>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</si>
  <si>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</si>
  <si>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</si>
  <si>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</si>
  <si>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</si>
  <si>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</si>
  <si>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</si>
  <si>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</si>
  <si>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</si>
  <si>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</si>
  <si>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</si>
  <si>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</si>
  <si>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</si>
  <si>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</si>
  <si>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</si>
  <si>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</si>
  <si>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</si>
  <si>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</si>
  <si>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</si>
  <si>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</si>
  <si>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</si>
  <si>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</si>
  <si>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</si>
  <si>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</si>
  <si>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</si>
  <si>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</si>
  <si>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</si>
  <si>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</si>
  <si>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</si>
  <si>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</si>
  <si>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</si>
  <si>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</si>
  <si>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</si>
  <si>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</si>
  <si>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</si>
  <si>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</si>
  <si>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</si>
  <si>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</si>
  <si>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</si>
  <si>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</si>
  <si>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</si>
  <si>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</si>
  <si>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</si>
  <si>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</si>
  <si>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</si>
  <si>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</si>
  <si>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</si>
  <si>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</si>
  <si>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</si>
  <si>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</si>
  <si>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</si>
  <si>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</si>
  <si>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</si>
  <si>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</si>
  <si>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</si>
  <si>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</si>
  <si>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</si>
  <si>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</si>
  <si>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</si>
  <si>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</si>
  <si>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</si>
  <si>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</si>
  <si>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</si>
  <si>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</si>
  <si>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</si>
  <si>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</si>
  <si>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</si>
  <si>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</si>
  <si>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</si>
  <si>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</si>
  <si>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</si>
  <si>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</si>
  <si>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</si>
  <si>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</si>
  <si>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</si>
  <si>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</si>
  <si>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</si>
  <si>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</si>
  <si>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</si>
  <si>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</si>
  <si>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</si>
  <si>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</si>
  <si>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</si>
  <si>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</si>
  <si>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</si>
  <si>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</si>
  <si>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</si>
  <si>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</si>
  <si>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</si>
  <si>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</si>
  <si>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</si>
  <si>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</si>
  <si>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</si>
  <si>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</si>
  <si>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</si>
  <si>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</si>
  <si>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</si>
  <si>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</si>
  <si>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</si>
  <si>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</si>
  <si>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</si>
  <si>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</si>
  <si>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</si>
  <si>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</si>
  <si>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</si>
  <si>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</si>
  <si>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</si>
  <si>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</si>
  <si>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</si>
  <si>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</si>
  <si>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</si>
  <si>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</si>
  <si>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</si>
  <si>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</si>
  <si>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</si>
  <si>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</si>
  <si>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</si>
  <si>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</si>
  <si>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</si>
  <si>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</si>
  <si>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</si>
  <si>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</si>
  <si>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</si>
  <si>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</si>
  <si>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</si>
  <si>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</si>
  <si>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</si>
  <si>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</si>
  <si>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</si>
  <si>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</si>
  <si>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</si>
  <si>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</si>
  <si>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</si>
  <si>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</si>
  <si>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</si>
  <si>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</si>
  <si>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</si>
  <si>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</si>
  <si>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</si>
  <si>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</si>
  <si>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</si>
  <si>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</si>
  <si>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</si>
  <si>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</si>
  <si>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</si>
  <si>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</si>
  <si>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</si>
  <si>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</si>
  <si>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</si>
  <si>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</si>
  <si>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</si>
  <si>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</si>
  <si>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</si>
  <si>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</si>
  <si>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</si>
  <si>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</si>
  <si>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</si>
  <si>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</si>
  <si>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</si>
  <si>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</si>
  <si>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</si>
  <si>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</si>
  <si>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</si>
  <si>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</si>
  <si>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</si>
  <si>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</si>
  <si>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</si>
  <si>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</si>
  <si>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</si>
  <si>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</si>
  <si>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</si>
  <si>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</si>
  <si>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</si>
  <si>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</si>
  <si>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</si>
  <si>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</si>
  <si>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</si>
  <si>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</si>
  <si>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</si>
  <si>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</si>
  <si>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</si>
  <si>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</si>
  <si>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</si>
  <si>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</si>
  <si>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</si>
  <si>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</si>
  <si>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</si>
  <si>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</si>
  <si>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</si>
  <si>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</si>
  <si>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</si>
  <si>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</si>
  <si>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</si>
  <si>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</si>
  <si>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</si>
  <si>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</si>
  <si>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</si>
  <si>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</si>
  <si>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</si>
  <si>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</si>
  <si>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</si>
  <si>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</si>
  <si>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</si>
  <si>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</si>
  <si>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</si>
  <si>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</si>
  <si>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</si>
  <si>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</si>
  <si>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</si>
  <si>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</si>
  <si>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</si>
  <si>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</si>
  <si>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</si>
  <si>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</si>
  <si>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</si>
  <si>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</si>
  <si>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</si>
  <si>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</si>
  <si>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</si>
  <si>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</si>
  <si>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</si>
  <si>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</si>
  <si>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</si>
  <si>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</si>
  <si>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</si>
  <si>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</si>
  <si>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</si>
  <si>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</si>
  <si>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</si>
  <si>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</si>
  <si>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</si>
  <si>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</si>
  <si>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</si>
  <si>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</si>
  <si>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</si>
  <si>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</si>
  <si>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</si>
  <si>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</si>
  <si>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</si>
  <si>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</si>
  <si>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</si>
  <si>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</si>
  <si>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</si>
  <si>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</si>
  <si>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</si>
  <si>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</si>
  <si>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</si>
  <si>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</si>
  <si>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</si>
  <si>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</si>
  <si>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</si>
  <si>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</si>
  <si>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</si>
  <si>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</si>
  <si>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</si>
  <si>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</si>
  <si>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</si>
  <si>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</si>
  <si>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</si>
  <si>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</si>
  <si>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</si>
  <si>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</si>
  <si>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</si>
  <si>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</si>
  <si>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</si>
  <si>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</si>
  <si>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</si>
  <si>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</si>
  <si>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</si>
  <si>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</si>
  <si>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</si>
  <si>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</si>
  <si>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</si>
  <si>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</si>
  <si>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</si>
  <si>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</si>
  <si>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</si>
  <si>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</si>
  <si>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</si>
  <si>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</si>
  <si>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</si>
  <si>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</si>
  <si>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</si>
  <si>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</si>
  <si>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</si>
  <si>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</si>
  <si>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</si>
  <si>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</si>
  <si>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</si>
  <si>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</si>
  <si>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</si>
  <si>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</si>
  <si>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</si>
  <si>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</si>
  <si>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</si>
  <si>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</si>
  <si>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</si>
  <si>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</si>
  <si>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</si>
  <si>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</si>
  <si>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</si>
  <si>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</si>
  <si>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</si>
  <si>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</si>
  <si>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</si>
  <si>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</si>
  <si>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</si>
  <si>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</si>
  <si>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</si>
  <si>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</si>
  <si>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</si>
  <si>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</si>
  <si>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</si>
  <si>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</si>
  <si>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</si>
  <si>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</si>
  <si>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</si>
  <si>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</si>
  <si>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</si>
  <si>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</si>
  <si>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</si>
  <si>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</si>
  <si>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</si>
  <si>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</si>
  <si>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</si>
  <si>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</si>
  <si>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</si>
  <si>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</si>
  <si>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</si>
  <si>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</si>
  <si>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</si>
  <si>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</si>
  <si>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</si>
  <si>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</si>
  <si>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</si>
  <si>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</si>
  <si>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</si>
  <si>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</si>
  <si>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</si>
  <si>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</si>
  <si>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</si>
  <si>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</si>
  <si>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</si>
  <si>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</si>
  <si>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</si>
  <si>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</si>
  <si>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</si>
  <si>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</si>
  <si>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</si>
  <si>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</si>
  <si>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</si>
  <si>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</si>
  <si>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</si>
  <si>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</si>
  <si>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</si>
  <si>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</si>
  <si>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</si>
  <si>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</si>
  <si>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</si>
  <si>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</si>
  <si>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</si>
  <si>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</si>
  <si>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</si>
  <si>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</si>
  <si>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</si>
  <si>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</si>
  <si>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</si>
  <si>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</si>
  <si>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</si>
  <si>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</si>
  <si>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</si>
  <si>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</si>
  <si>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</si>
  <si>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</si>
  <si>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</si>
  <si>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</si>
  <si>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</si>
  <si>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</si>
  <si>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</si>
  <si>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</si>
  <si>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</si>
  <si>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</si>
  <si>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</si>
  <si>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</si>
  <si>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</si>
  <si>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</si>
  <si>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</si>
  <si>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</si>
  <si>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</si>
  <si>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</si>
  <si>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</si>
  <si>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</si>
  <si>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</si>
  <si>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</si>
  <si>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</si>
  <si>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</si>
  <si>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</si>
  <si>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</si>
  <si>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</si>
  <si>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</si>
  <si>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</si>
  <si>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</si>
  <si>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</si>
  <si>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</si>
  <si>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</si>
  <si>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</si>
  <si>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</si>
  <si>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</si>
  <si>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</si>
  <si>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</si>
  <si>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</si>
  <si>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</si>
  <si>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</si>
  <si>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</si>
  <si>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</si>
  <si>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</si>
  <si>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</si>
  <si>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</si>
  <si>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</si>
  <si>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</si>
  <si>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</si>
  <si>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</si>
  <si>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</si>
  <si>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</si>
  <si>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</si>
  <si>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</si>
  <si>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</si>
  <si>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</si>
  <si>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</si>
  <si>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</si>
  <si>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</si>
  <si>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</si>
  <si>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</si>
  <si>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</si>
  <si>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</si>
  <si>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</si>
  <si>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</si>
  <si>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</si>
  <si>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</si>
  <si>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</si>
  <si>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</si>
  <si>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</si>
  <si>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</si>
  <si>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</si>
  <si>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</si>
  <si>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</si>
  <si>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</si>
  <si>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</si>
  <si>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</si>
  <si>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</si>
  <si>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</si>
  <si>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</si>
  <si>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</si>
  <si>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</si>
  <si>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</si>
  <si>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</si>
  <si>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</si>
  <si>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</si>
  <si>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</si>
  <si>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</si>
  <si>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</si>
  <si>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</si>
  <si>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</si>
  <si>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</si>
  <si>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</si>
  <si>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</si>
  <si>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</si>
  <si>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</si>
  <si>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</si>
  <si>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</si>
  <si>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</si>
  <si>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</si>
  <si>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</si>
  <si>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</si>
  <si>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</si>
  <si>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</si>
  <si>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</si>
  <si>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</si>
  <si>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</si>
  <si>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</si>
  <si>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</si>
  <si>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</si>
  <si>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</si>
  <si>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</si>
  <si>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</si>
  <si>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</si>
  <si>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</si>
  <si>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</si>
  <si>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</si>
  <si>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</si>
  <si>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</si>
  <si>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</si>
  <si>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</si>
  <si>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</si>
  <si>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</si>
  <si>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</si>
  <si>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</si>
  <si>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</si>
  <si>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</si>
  <si>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</si>
  <si>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</si>
  <si>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</si>
  <si>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</si>
  <si>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</si>
  <si>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</si>
  <si>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</si>
  <si>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</si>
  <si>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</si>
  <si>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</si>
  <si>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</si>
  <si>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</si>
  <si>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</si>
  <si>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</si>
  <si>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</si>
  <si>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</si>
  <si>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</si>
  <si>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</si>
  <si>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</si>
  <si>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</si>
  <si>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</si>
  <si>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</si>
  <si>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</si>
  <si>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</si>
  <si>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</si>
  <si>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</si>
  <si>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</si>
  <si>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</si>
  <si>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</si>
  <si>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</si>
  <si>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</si>
  <si>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</si>
  <si>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</si>
  <si>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</si>
  <si>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</si>
  <si>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</si>
  <si>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</si>
  <si>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</si>
  <si>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</si>
  <si>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</si>
  <si>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</si>
  <si>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</si>
  <si>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</si>
  <si>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</si>
  <si>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</si>
  <si>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</si>
  <si>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</si>
  <si>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</si>
  <si>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</si>
  <si>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</si>
  <si>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</si>
  <si>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</si>
  <si>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</si>
  <si>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</si>
  <si>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</si>
  <si>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</si>
  <si>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</si>
  <si>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</si>
  <si>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</si>
  <si>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</si>
  <si>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</si>
  <si>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</si>
  <si>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</si>
  <si>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</si>
  <si>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</si>
  <si>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</si>
  <si>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</si>
  <si>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</si>
  <si>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</si>
  <si>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</si>
  <si>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</si>
  <si>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</si>
  <si>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</si>
  <si>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</si>
  <si>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</si>
  <si>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</si>
  <si>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</si>
  <si>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</si>
  <si>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</si>
  <si>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</si>
  <si>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</si>
  <si>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</si>
  <si>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</si>
  <si>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</si>
  <si>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</si>
  <si>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</si>
  <si>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</si>
  <si>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</si>
  <si>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</si>
  <si>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</si>
  <si>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</si>
  <si>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</si>
  <si>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</si>
  <si>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</si>
  <si>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</si>
  <si>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</si>
  <si>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</si>
  <si>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</si>
  <si>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</si>
  <si>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</si>
  <si>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</si>
  <si>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</si>
  <si>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</si>
  <si>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</si>
  <si>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</si>
  <si>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</si>
  <si>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</si>
  <si>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</si>
  <si>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</si>
  <si>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</si>
  <si>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</si>
  <si>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</si>
  <si>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</si>
  <si>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</si>
  <si>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</si>
  <si>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</si>
  <si>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</si>
  <si>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</si>
  <si>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</si>
  <si>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</si>
  <si>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</si>
  <si>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</si>
  <si>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</si>
  <si>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</si>
  <si>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</si>
  <si>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</si>
  <si>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</si>
  <si>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</si>
  <si>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</si>
  <si>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</si>
  <si>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</si>
  <si>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</si>
  <si>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</si>
  <si>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</si>
  <si>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</si>
  <si>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</si>
  <si>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</si>
  <si>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</si>
  <si>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</si>
  <si>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</si>
  <si>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</si>
  <si>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</si>
  <si>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</si>
  <si>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</si>
  <si>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</si>
  <si>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</si>
  <si>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</si>
  <si>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</si>
  <si>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</si>
  <si>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</si>
  <si>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</si>
  <si>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</si>
  <si>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</si>
  <si>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</si>
  <si>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</si>
  <si>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</si>
  <si>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</si>
  <si>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</si>
  <si>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</si>
  <si>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</si>
  <si>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</si>
  <si>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</si>
  <si>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</si>
  <si>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</si>
  <si>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</si>
  <si>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</si>
  <si>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</si>
  <si>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</si>
  <si>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</si>
  <si>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</si>
  <si>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</si>
  <si>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</si>
  <si>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</si>
  <si>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</si>
  <si>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</si>
  <si>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</si>
  <si>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</si>
  <si>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</si>
  <si>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</si>
  <si>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</si>
  <si>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</si>
  <si>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</si>
  <si>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</si>
  <si>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</si>
  <si>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</si>
  <si>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</si>
  <si>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</si>
  <si>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</si>
  <si>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</si>
  <si>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</si>
  <si>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</si>
  <si>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</si>
  <si>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</si>
  <si>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</si>
  <si>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</si>
  <si>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</si>
  <si>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</si>
  <si>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</si>
  <si>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</si>
  <si>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</si>
  <si>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</si>
  <si>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</si>
  <si>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</si>
  <si>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</si>
  <si>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</si>
  <si>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</si>
  <si>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</si>
  <si>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</si>
  <si>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</si>
  <si>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</si>
  <si>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</si>
  <si>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</si>
  <si>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</si>
  <si>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</si>
  <si>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</si>
  <si>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</si>
  <si>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</si>
  <si>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</si>
  <si>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</si>
  <si>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</si>
  <si>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</si>
  <si>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</si>
  <si>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</si>
  <si>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</si>
  <si>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</si>
  <si>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</si>
  <si>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</si>
  <si>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</si>
  <si>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</si>
  <si>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</si>
  <si>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</si>
  <si>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</si>
  <si>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</si>
  <si>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</si>
  <si>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</si>
  <si>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</si>
  <si>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</si>
  <si>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</si>
  <si>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</si>
  <si>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</si>
  <si>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</si>
  <si>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</si>
  <si>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</si>
  <si>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</si>
  <si>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</si>
  <si>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</si>
  <si>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</si>
  <si>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</si>
  <si>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</si>
  <si>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</si>
  <si>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</si>
  <si>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</si>
  <si>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</si>
  <si>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</si>
  <si>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</si>
  <si>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</si>
  <si>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</si>
  <si>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</si>
  <si>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</si>
  <si>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</si>
  <si>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</si>
  <si>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</si>
  <si>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</si>
  <si>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</si>
  <si>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</si>
  <si>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</si>
  <si>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</si>
  <si>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</si>
  <si>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</si>
  <si>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</si>
  <si>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</si>
  <si>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</si>
  <si>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</si>
  <si>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</si>
  <si>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</si>
  <si>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</si>
  <si>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</si>
  <si>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</si>
  <si>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</si>
  <si>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</si>
  <si>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</si>
  <si>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</si>
  <si>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</si>
  <si>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</si>
  <si>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</si>
  <si>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</si>
  <si>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</si>
  <si>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</si>
  <si>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</si>
  <si>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</si>
  <si>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</si>
  <si>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</si>
  <si>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</si>
  <si>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</si>
  <si>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</si>
  <si>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</si>
  <si>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</si>
  <si>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</si>
  <si>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</si>
  <si>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</si>
  <si>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</si>
  <si>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</si>
  <si>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</si>
  <si>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</si>
  <si>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</si>
  <si>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</si>
  <si>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</si>
  <si>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</si>
  <si>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</si>
  <si>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</si>
  <si>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</si>
  <si>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</si>
  <si>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</si>
  <si>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</si>
  <si>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</si>
  <si>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</si>
  <si>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</si>
  <si>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</si>
  <si>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</si>
  <si>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</si>
  <si>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</si>
  <si>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</si>
  <si>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</si>
  <si>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</si>
  <si>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</si>
  <si>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</si>
  <si>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</si>
  <si>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</si>
  <si>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</si>
  <si>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</si>
  <si>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</si>
  <si>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</si>
  <si>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</si>
  <si>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</si>
  <si>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</si>
  <si>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</si>
  <si>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</si>
  <si>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</si>
  <si>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</si>
  <si>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</si>
  <si>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</si>
  <si>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</si>
  <si>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</si>
  <si>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</si>
  <si>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</si>
  <si>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</si>
  <si>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</si>
  <si>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</si>
  <si>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</si>
  <si>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</si>
  <si>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</si>
  <si>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</si>
  <si>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</si>
  <si>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</si>
  <si>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</si>
  <si>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</si>
  <si>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</si>
  <si>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</si>
  <si>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</si>
  <si>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</si>
  <si>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</si>
  <si>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</si>
  <si>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</si>
  <si>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</si>
  <si>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</si>
  <si>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</si>
  <si>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</si>
  <si>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</si>
  <si>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</si>
  <si>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</si>
  <si>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</si>
  <si>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</si>
  <si>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</si>
  <si>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</si>
  <si>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</si>
  <si>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</si>
  <si>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</si>
  <si>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</si>
  <si>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</si>
  <si>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</si>
  <si>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</si>
  <si>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</si>
  <si>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</si>
  <si>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</si>
  <si>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</si>
  <si>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</si>
  <si>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</si>
  <si>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</si>
  <si>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</si>
  <si>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</si>
  <si>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</si>
  <si>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</si>
  <si>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</si>
  <si>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</si>
  <si>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</si>
  <si>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</si>
  <si>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</si>
  <si>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</si>
  <si>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</si>
  <si>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</si>
  <si>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</si>
  <si>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</si>
  <si>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</si>
  <si>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</si>
  <si>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</si>
  <si>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</si>
  <si>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</si>
  <si>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</si>
  <si>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</si>
  <si>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</si>
  <si>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</si>
  <si>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</si>
  <si>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</si>
  <si>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</si>
  <si>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</si>
  <si>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</si>
  <si>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</si>
  <si>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</si>
  <si>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</si>
  <si>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</si>
  <si>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</si>
  <si>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</si>
  <si>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</si>
  <si>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</si>
  <si>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</si>
  <si>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</si>
  <si>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</si>
  <si>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</si>
  <si>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</si>
  <si>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</si>
  <si>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</si>
  <si>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</si>
  <si>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</si>
  <si>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</si>
  <si>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</si>
  <si>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</si>
  <si>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</si>
  <si>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</si>
  <si>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</si>
  <si>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</si>
  <si>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</si>
  <si>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</si>
  <si>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</si>
  <si>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</si>
  <si>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</si>
  <si>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</si>
  <si>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</si>
  <si>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</si>
  <si>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</si>
  <si>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</si>
  <si>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</si>
  <si>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</si>
  <si>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</si>
  <si>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</si>
  <si>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</si>
  <si>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</si>
  <si>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</si>
  <si>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</si>
  <si>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</si>
  <si>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</si>
  <si>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</si>
  <si>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</si>
  <si>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</si>
  <si>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</si>
  <si>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</si>
  <si>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</si>
  <si>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</si>
  <si>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</si>
  <si>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</si>
  <si>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</si>
  <si>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</si>
  <si>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</si>
  <si>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</si>
  <si>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</si>
  <si>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</si>
  <si>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</si>
  <si>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</si>
  <si>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</si>
  <si>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</si>
  <si>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</si>
  <si>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</si>
  <si>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</si>
  <si>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</si>
  <si>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</si>
  <si>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</si>
  <si>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</si>
  <si>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</si>
  <si>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</si>
  <si>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</si>
  <si>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</si>
  <si>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</si>
  <si>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</si>
  <si>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</si>
  <si>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</si>
  <si>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</si>
  <si>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</si>
  <si>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</si>
  <si>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</si>
  <si>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</si>
  <si>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</si>
  <si>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</si>
  <si>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</si>
  <si>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</si>
  <si>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</si>
  <si>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</si>
  <si>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</si>
  <si>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</si>
  <si>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</si>
  <si>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</si>
  <si>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</si>
  <si>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</si>
  <si>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</si>
  <si>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</si>
  <si>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</si>
  <si>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</si>
  <si>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</si>
  <si>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</si>
  <si>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</si>
  <si>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</si>
  <si>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</si>
  <si>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</si>
  <si>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</si>
  <si>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</si>
  <si>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</si>
  <si>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</si>
  <si>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</si>
  <si>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</si>
  <si>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</si>
  <si>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</si>
  <si>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</si>
  <si>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</si>
  <si>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</si>
  <si>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</si>
  <si>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</si>
  <si>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</si>
  <si>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</si>
  <si>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</si>
  <si>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</si>
  <si>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</si>
  <si>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</si>
  <si>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</si>
  <si>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</si>
  <si>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</si>
  <si>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</si>
  <si>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</si>
  <si>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</si>
  <si>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</si>
  <si>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</si>
  <si>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</si>
  <si>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</si>
  <si>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</si>
  <si>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</si>
  <si>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</si>
  <si>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</si>
  <si>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</si>
  <si>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</si>
  <si>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</si>
  <si>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</si>
  <si>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</si>
  <si>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</si>
  <si>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</si>
  <si>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</si>
  <si>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</si>
  <si>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</si>
  <si>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</si>
  <si>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</si>
  <si>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</si>
  <si>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</si>
  <si>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</si>
  <si>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</si>
  <si>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</si>
  <si>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</si>
  <si>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</si>
  <si>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</si>
  <si>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</si>
  <si>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</si>
  <si>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</si>
  <si>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</si>
  <si>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</si>
  <si>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</si>
  <si>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</si>
  <si>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</si>
  <si>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</si>
  <si>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</si>
  <si>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</si>
  <si>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</si>
  <si>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</si>
  <si>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</si>
  <si>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</si>
  <si>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</si>
  <si>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</si>
  <si>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</si>
  <si>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</si>
  <si>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</si>
  <si>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</si>
  <si>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</si>
  <si>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</si>
  <si>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</si>
  <si>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</si>
  <si>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</si>
  <si>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</si>
  <si>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</si>
  <si>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</si>
  <si>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</si>
  <si>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</si>
  <si>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</si>
  <si>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</si>
  <si>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</si>
  <si>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</si>
  <si>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</si>
  <si>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</si>
  <si>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</si>
  <si>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</si>
  <si>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</si>
  <si>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</si>
  <si>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</si>
  <si>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</si>
  <si>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</si>
  <si>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</si>
  <si>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</si>
  <si>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</si>
  <si>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</si>
  <si>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</si>
  <si>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</si>
  <si>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</si>
  <si>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</si>
  <si>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</si>
  <si>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</si>
  <si>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</si>
  <si>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</si>
  <si>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</si>
  <si>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</si>
  <si>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</si>
  <si>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</si>
  <si>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</si>
  <si>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</si>
  <si>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</si>
  <si>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</si>
  <si>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</si>
  <si>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</si>
  <si>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</si>
  <si>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</si>
  <si>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</si>
  <si>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</si>
  <si>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</si>
  <si>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</si>
  <si>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</si>
  <si>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</si>
  <si>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</si>
  <si>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</si>
  <si>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</si>
  <si>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</si>
  <si>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</si>
  <si>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</si>
  <si>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</si>
  <si>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</si>
  <si>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</si>
  <si>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</si>
  <si>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</si>
  <si>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</si>
  <si>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</si>
  <si>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</si>
  <si>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</si>
  <si>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</si>
  <si>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</si>
  <si>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</si>
  <si>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</si>
  <si>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</si>
  <si>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</si>
  <si>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</si>
  <si>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</si>
  <si>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</si>
  <si>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</si>
  <si>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</si>
  <si>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</si>
  <si>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</si>
  <si>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</si>
  <si>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</si>
  <si>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</si>
  <si>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</si>
  <si>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</si>
  <si>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</si>
  <si>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</si>
  <si>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</si>
  <si>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</si>
  <si>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</si>
  <si>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</si>
  <si>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</si>
  <si>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</si>
  <si>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</si>
  <si>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</si>
  <si>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</si>
  <si>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</si>
  <si>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</si>
  <si>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</si>
  <si>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</si>
  <si>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</si>
  <si>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</si>
  <si>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</si>
  <si>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</si>
  <si>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</si>
  <si>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</si>
  <si>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</si>
  <si>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</si>
  <si>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</si>
  <si>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</si>
  <si>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</si>
  <si>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</si>
  <si>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</si>
  <si>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</si>
  <si>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</si>
  <si>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</si>
  <si>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</si>
  <si>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</si>
  <si>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</si>
  <si>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</si>
  <si>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</si>
  <si>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</si>
  <si>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</si>
  <si>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</si>
  <si>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</si>
  <si>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</si>
  <si>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</si>
  <si>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</si>
  <si>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</si>
  <si>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</si>
  <si>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</si>
  <si>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</si>
  <si>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</si>
  <si>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</si>
  <si>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</si>
  <si>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</si>
  <si>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</si>
  <si>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</si>
  <si>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</si>
  <si>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</si>
  <si>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</si>
  <si>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</si>
  <si>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</si>
  <si>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</si>
  <si>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</si>
  <si>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</si>
  <si>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</si>
  <si>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</si>
  <si>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</si>
  <si>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</si>
  <si>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</si>
  <si>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</si>
  <si>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</si>
  <si>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</si>
  <si>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</si>
  <si>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</si>
  <si>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</si>
  <si>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</si>
  <si>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</si>
  <si>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</si>
  <si>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</si>
  <si>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</si>
  <si>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</si>
  <si>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</si>
  <si>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</si>
  <si>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</si>
  <si>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</si>
  <si>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</si>
  <si>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</si>
  <si>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</si>
  <si>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</si>
  <si>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</si>
  <si>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</si>
  <si>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</si>
  <si>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</si>
  <si>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</si>
  <si>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</si>
  <si>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</si>
  <si>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</si>
  <si>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</si>
  <si>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</si>
  <si>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</si>
  <si>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</si>
  <si>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</si>
  <si>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</si>
  <si>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</si>
  <si>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</si>
  <si>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</si>
  <si>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</si>
  <si>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</si>
  <si>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</si>
  <si>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</si>
  <si>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</si>
  <si>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</si>
  <si>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</si>
  <si>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</si>
  <si>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</si>
  <si>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</si>
  <si>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</si>
  <si>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</si>
  <si>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</si>
  <si>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</si>
  <si>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</si>
  <si>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</si>
  <si>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</si>
  <si>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</si>
  <si>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</si>
  <si>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</si>
  <si>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</si>
  <si>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</si>
  <si>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</si>
  <si>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</si>
  <si>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</si>
  <si>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</si>
  <si>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</si>
  <si>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</si>
  <si>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</si>
  <si>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</si>
  <si>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</si>
  <si>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</si>
  <si>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</si>
  <si>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</si>
  <si>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</si>
  <si>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</si>
  <si>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</si>
  <si>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</si>
  <si>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</si>
  <si>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</si>
  <si>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</si>
  <si>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</si>
  <si>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</si>
  <si>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</si>
  <si>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</si>
  <si>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</si>
  <si>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</si>
  <si>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</si>
  <si>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</si>
  <si>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</si>
  <si>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</si>
  <si>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</si>
  <si>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</si>
  <si>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</si>
  <si>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</si>
  <si>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</si>
  <si>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</si>
  <si>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</si>
  <si>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</si>
  <si>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</si>
  <si>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</si>
  <si>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</si>
  <si>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</si>
  <si>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</si>
  <si>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</si>
  <si>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</si>
  <si>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</si>
  <si>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</si>
  <si>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</si>
  <si>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</si>
  <si>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</si>
  <si>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</si>
  <si>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</si>
  <si>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</si>
  <si>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</si>
  <si>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</si>
  <si>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</si>
  <si>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</si>
  <si>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</si>
  <si>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</si>
  <si>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</si>
  <si>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</si>
  <si>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</si>
  <si>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</si>
  <si>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</si>
  <si>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</si>
  <si>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</si>
  <si>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</si>
  <si>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</si>
  <si>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</si>
  <si>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</si>
  <si>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</si>
  <si>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</si>
  <si>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</si>
  <si>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</si>
  <si>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</si>
  <si>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</si>
  <si>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</si>
  <si>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</si>
  <si>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</si>
  <si>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</si>
  <si>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</si>
  <si>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</si>
  <si>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</si>
  <si>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</si>
  <si>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</si>
  <si>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</si>
  <si>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</si>
  <si>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</si>
  <si>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</si>
  <si>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</si>
  <si>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</si>
  <si>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</si>
  <si>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</si>
  <si>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</si>
  <si>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</si>
  <si>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</si>
  <si>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</si>
  <si>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</si>
  <si>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</si>
  <si>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</si>
  <si>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</si>
  <si>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</si>
  <si>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</si>
  <si>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</si>
  <si>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</si>
  <si>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</si>
  <si>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</si>
  <si>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</si>
  <si>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</si>
  <si>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</si>
  <si>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</si>
  <si>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</si>
  <si>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</si>
  <si>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</si>
  <si>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</si>
  <si>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</si>
  <si>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</si>
  <si>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</si>
  <si>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</si>
  <si>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</si>
  <si>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</si>
  <si>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</si>
  <si>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</si>
  <si>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</si>
  <si>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</si>
  <si>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</si>
  <si>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</si>
  <si>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</si>
  <si>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</si>
  <si>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</si>
  <si>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</si>
  <si>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</si>
  <si>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</si>
  <si>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</si>
  <si>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</si>
  <si>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</si>
  <si>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</si>
  <si>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</si>
  <si>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</si>
  <si>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</si>
  <si>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</si>
  <si>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</si>
  <si>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</si>
  <si>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</si>
  <si>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</si>
  <si>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</si>
  <si>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</si>
  <si>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</si>
  <si>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</si>
  <si>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</si>
  <si>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</si>
  <si>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</si>
  <si>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</si>
  <si>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</si>
  <si>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</si>
  <si>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</si>
  <si>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</si>
  <si>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</si>
  <si>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</si>
  <si>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</si>
  <si>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</si>
  <si>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</si>
  <si>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</si>
  <si>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</si>
  <si>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</si>
  <si>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</si>
  <si>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</si>
  <si>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</si>
  <si>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</si>
  <si>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</si>
  <si>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</si>
  <si>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</si>
  <si>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</si>
  <si>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</si>
  <si>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</si>
  <si>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</si>
  <si>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</si>
  <si>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</si>
  <si>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</si>
  <si>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</si>
  <si>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</si>
  <si>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</si>
  <si>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</si>
  <si>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</si>
  <si>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</si>
  <si>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</si>
  <si>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</si>
  <si>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</si>
  <si>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</si>
  <si>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</si>
  <si>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</si>
  <si>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</si>
  <si>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</si>
  <si>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</si>
  <si>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</si>
  <si>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</si>
  <si>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</si>
  <si>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</si>
  <si>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</si>
  <si>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</si>
  <si>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</si>
  <si>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</si>
  <si>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</si>
  <si>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</si>
  <si>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</si>
  <si>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</si>
  <si>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</si>
  <si>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</si>
  <si>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</si>
  <si>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</si>
  <si>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</si>
  <si>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</si>
  <si>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</si>
  <si>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</si>
  <si>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</si>
  <si>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</si>
  <si>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</si>
  <si>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</si>
  <si>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</si>
  <si>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</si>
  <si>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</si>
  <si>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</si>
  <si>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</si>
  <si>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</si>
  <si>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</si>
  <si>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</si>
  <si>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</si>
  <si>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</si>
  <si>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</si>
  <si>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</si>
  <si>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</si>
  <si>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</si>
  <si>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</si>
  <si>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</si>
  <si>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</si>
  <si>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</si>
  <si>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</si>
  <si>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</si>
  <si>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</si>
  <si>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</si>
  <si>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</si>
  <si>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</si>
  <si>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</si>
  <si>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</si>
  <si>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</si>
  <si>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</si>
  <si>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</si>
  <si>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</si>
  <si>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</si>
  <si>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</si>
  <si>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</si>
  <si>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</si>
  <si>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</si>
  <si>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</si>
  <si>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</si>
  <si>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</si>
  <si>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</si>
  <si>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</si>
  <si>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</si>
  <si>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</si>
  <si>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</si>
  <si>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</si>
  <si>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</si>
  <si>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</si>
  <si>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</si>
  <si>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</si>
  <si>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</si>
  <si>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</si>
  <si>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</si>
  <si>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</si>
  <si>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</si>
  <si>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</si>
  <si>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</si>
  <si>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</si>
  <si>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</si>
  <si>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</si>
  <si>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</si>
  <si>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</si>
  <si>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</si>
  <si>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</si>
  <si>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</si>
  <si>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</si>
  <si>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</si>
  <si>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</si>
  <si>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</si>
  <si>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</si>
  <si>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</si>
  <si>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</si>
  <si>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</si>
  <si>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</si>
  <si>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</si>
  <si>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</si>
  <si>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</si>
  <si>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</si>
  <si>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</si>
  <si>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</si>
  <si>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</si>
  <si>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</si>
  <si>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</si>
  <si>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</si>
  <si>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</si>
  <si>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</si>
  <si>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</si>
  <si>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</si>
  <si>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</si>
  <si>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</si>
  <si>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</si>
  <si>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</si>
  <si>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</si>
  <si>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</si>
  <si>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</si>
  <si>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</si>
  <si>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</si>
  <si>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</si>
  <si>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</si>
  <si>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</si>
  <si>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</si>
  <si>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</si>
  <si>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</si>
  <si>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</si>
  <si>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</si>
  <si>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</si>
  <si>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</si>
  <si>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</si>
  <si>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</si>
  <si>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</si>
  <si>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</si>
  <si>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</si>
  <si>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</si>
  <si>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</si>
  <si>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</si>
  <si>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</si>
  <si>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</si>
  <si>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</si>
  <si>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</si>
  <si>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</si>
  <si>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</si>
  <si>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</si>
  <si>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</si>
  <si>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</si>
  <si>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</si>
  <si>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</si>
  <si>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</si>
  <si>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</si>
  <si>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</si>
  <si>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</si>
  <si>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</si>
  <si>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</si>
  <si>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</si>
  <si>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</si>
  <si>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</si>
  <si>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</si>
  <si>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</si>
  <si>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</si>
  <si>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</si>
  <si>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</si>
  <si>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</si>
  <si>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</si>
  <si>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</si>
  <si>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</si>
  <si>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</si>
  <si>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</si>
  <si>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</si>
  <si>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</si>
  <si>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</si>
  <si>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</si>
  <si>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</si>
  <si>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</si>
  <si>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</si>
  <si>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</si>
  <si>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</si>
  <si>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</si>
  <si>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</si>
  <si>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</si>
  <si>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</si>
  <si>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</si>
  <si>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</si>
  <si>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</si>
  <si>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</si>
  <si>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</si>
  <si>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</si>
  <si>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</si>
  <si>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</si>
  <si>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</si>
  <si>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</si>
  <si>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</si>
  <si>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</si>
  <si>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</si>
  <si>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</si>
  <si>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</si>
  <si>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</si>
  <si>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</si>
  <si>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</si>
  <si>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</si>
  <si>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</si>
  <si>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</si>
  <si>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</si>
  <si>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</si>
  <si>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</si>
  <si>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</si>
  <si>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</si>
  <si>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</si>
  <si>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</si>
  <si>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</si>
  <si>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</si>
  <si>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</si>
  <si>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</si>
  <si>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</si>
  <si>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</si>
  <si>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</si>
  <si>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</si>
  <si>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</si>
  <si>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</si>
  <si>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</si>
  <si>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</si>
  <si>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</si>
  <si>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</si>
  <si>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</si>
  <si>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</si>
  <si>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</si>
  <si>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</si>
  <si>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</si>
  <si>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</si>
  <si>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</si>
  <si>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</si>
  <si>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</si>
  <si>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</si>
  <si>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</si>
  <si>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</si>
  <si>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</si>
  <si>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</si>
  <si>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</si>
  <si>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</si>
  <si>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</si>
  <si>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</si>
  <si>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</si>
  <si>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</si>
  <si>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</si>
  <si>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</si>
  <si>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</si>
  <si>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</si>
  <si>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</si>
  <si>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</si>
  <si>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</si>
  <si>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</si>
  <si>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</si>
  <si>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</si>
  <si>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</si>
  <si>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</si>
  <si>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</si>
  <si>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</si>
  <si>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</si>
  <si>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</si>
  <si>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</si>
  <si>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</si>
  <si>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</si>
  <si>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</si>
  <si>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</si>
  <si>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</si>
  <si>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</si>
  <si>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</si>
  <si>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</si>
  <si>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</si>
  <si>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</si>
  <si>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</si>
  <si>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</si>
  <si>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</si>
  <si>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</si>
  <si>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</si>
  <si>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</si>
  <si>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</si>
  <si>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</si>
  <si>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</si>
  <si>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</si>
  <si>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</si>
  <si>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</si>
  <si>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</si>
  <si>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</si>
  <si>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</si>
  <si>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</si>
  <si>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</si>
  <si>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</si>
  <si>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</si>
  <si>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</si>
  <si>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</si>
  <si>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</si>
  <si>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</si>
  <si>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</si>
  <si>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</si>
  <si>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</si>
  <si>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</si>
  <si>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</si>
  <si>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</si>
  <si>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</si>
  <si>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</si>
  <si>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</si>
  <si>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</si>
  <si>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</si>
  <si>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</si>
  <si>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</si>
  <si>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</si>
  <si>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</si>
  <si>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</si>
  <si>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</si>
  <si>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</si>
  <si>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</si>
  <si>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</si>
  <si>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</si>
  <si>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</si>
  <si>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</si>
  <si>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</si>
  <si>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</si>
  <si>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</si>
  <si>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</si>
  <si>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</si>
  <si>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</si>
  <si>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</si>
  <si>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</si>
  <si>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</si>
  <si>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</si>
  <si>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</si>
  <si>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</si>
  <si>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</si>
  <si>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</si>
  <si>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</si>
  <si>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</si>
  <si>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</si>
  <si>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</si>
  <si>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</si>
  <si>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</si>
  <si>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</si>
  <si>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</si>
  <si>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</si>
  <si>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</si>
  <si>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</si>
  <si>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</si>
  <si>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</si>
  <si>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</si>
  <si>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</si>
  <si>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</si>
  <si>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</si>
  <si>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</si>
  <si>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</si>
  <si>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</si>
  <si>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</si>
  <si>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</si>
  <si>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</si>
  <si>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</si>
  <si>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</si>
  <si>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</si>
  <si>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</si>
  <si>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</si>
  <si>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</si>
  <si>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</si>
  <si>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</si>
  <si>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</si>
  <si>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</si>
  <si>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</si>
  <si>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</si>
  <si>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</si>
  <si>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</si>
  <si>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</si>
  <si>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</si>
  <si>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</si>
  <si>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</si>
  <si>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</si>
  <si>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</si>
  <si>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</si>
  <si>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</si>
  <si>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</si>
  <si>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</si>
  <si>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</si>
  <si>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</si>
  <si>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</si>
  <si>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</si>
  <si>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</si>
  <si>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</si>
  <si>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</si>
  <si>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</si>
  <si>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</si>
  <si>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</si>
  <si>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</si>
  <si>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</si>
  <si>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</si>
  <si>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</si>
  <si>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</si>
  <si>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</si>
  <si>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</si>
  <si>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</si>
  <si>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</si>
  <si>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</si>
  <si>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</si>
  <si>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</si>
  <si>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</si>
  <si>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</si>
  <si>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</si>
  <si>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</si>
  <si>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</si>
  <si>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</si>
  <si>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</si>
  <si>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</si>
  <si>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</si>
  <si>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</si>
  <si>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</si>
  <si>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</si>
  <si>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</si>
  <si>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</si>
  <si>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</si>
  <si>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</si>
  <si>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</si>
  <si>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</si>
  <si>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</si>
  <si>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</si>
  <si>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</si>
  <si>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</si>
  <si>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</si>
  <si>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</si>
  <si>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</si>
  <si>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</si>
  <si>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</si>
  <si>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</si>
  <si>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</si>
  <si>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</si>
  <si>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</si>
  <si>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</si>
  <si>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</si>
  <si>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</si>
  <si>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</si>
  <si>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</si>
  <si>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</si>
  <si>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</si>
  <si>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</si>
  <si>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</si>
  <si>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</si>
  <si>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</si>
  <si>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</si>
  <si>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</si>
  <si>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</si>
  <si>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</si>
  <si>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</si>
  <si>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</si>
  <si>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</si>
  <si>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</si>
  <si>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</si>
  <si>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</si>
  <si>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</si>
  <si>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</si>
  <si>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</si>
  <si>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</si>
  <si>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</si>
  <si>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</si>
  <si>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</si>
  <si>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</si>
  <si>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</si>
  <si>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</si>
  <si>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</si>
  <si>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</si>
  <si>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</si>
  <si>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</si>
  <si>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</si>
  <si>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</si>
  <si>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</si>
  <si>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</si>
  <si>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</si>
  <si>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</si>
  <si>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</si>
  <si>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</si>
  <si>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</si>
  <si>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</si>
  <si>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</si>
  <si>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</si>
  <si>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</si>
  <si>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</si>
  <si>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</si>
  <si>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</si>
  <si>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</si>
  <si>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</si>
  <si>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</si>
  <si>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</si>
  <si>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</si>
  <si>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</si>
  <si>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</si>
  <si>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</si>
  <si>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</si>
  <si>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</si>
  <si>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</si>
  <si>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</si>
  <si>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</si>
  <si>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</si>
  <si>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</si>
  <si>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</si>
  <si>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</si>
  <si>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</si>
  <si>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</si>
  <si>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</si>
  <si>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</si>
  <si>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</si>
  <si>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</si>
  <si>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</si>
  <si>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</si>
  <si>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</si>
  <si>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</si>
  <si>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</si>
  <si>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</si>
  <si>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</si>
  <si>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</si>
  <si>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</si>
  <si>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</si>
  <si>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</si>
  <si>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</si>
  <si>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</si>
  <si>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</si>
  <si>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</si>
  <si>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</si>
  <si>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</si>
  <si>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</si>
  <si>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</si>
  <si>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</si>
  <si>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</si>
  <si>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</si>
  <si>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</si>
  <si>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</si>
  <si>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</si>
  <si>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</si>
  <si>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</si>
  <si>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</si>
  <si>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</si>
  <si>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</si>
  <si>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</si>
  <si>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</si>
  <si>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</si>
  <si>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</si>
  <si>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</si>
  <si>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</si>
  <si>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</si>
  <si>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</si>
  <si>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</si>
  <si>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</si>
  <si>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</si>
  <si>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</si>
  <si>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</si>
  <si>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</si>
  <si>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</si>
  <si>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</si>
  <si>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</si>
  <si>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</si>
  <si>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</si>
  <si>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</si>
  <si>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</si>
  <si>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</si>
  <si>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</si>
  <si>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</si>
  <si>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</si>
  <si>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</si>
  <si>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</si>
  <si>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</si>
  <si>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</si>
  <si>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</si>
  <si>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</si>
  <si>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</si>
  <si>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</si>
  <si>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</si>
  <si>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</si>
  <si>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</si>
  <si>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</si>
  <si>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</si>
  <si>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</si>
  <si>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</si>
  <si>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</si>
  <si>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</si>
  <si>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</si>
  <si>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</si>
  <si>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</si>
  <si>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</si>
  <si>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</si>
  <si>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</si>
  <si>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</si>
  <si>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</si>
  <si>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</si>
  <si>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</si>
  <si>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</si>
  <si>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</si>
  <si>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</si>
  <si>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</si>
  <si>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</si>
  <si>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</si>
  <si>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</si>
  <si>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</si>
  <si>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</si>
  <si>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</si>
  <si>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</si>
  <si>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</si>
  <si>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</si>
  <si>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</si>
  <si>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</si>
  <si>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</si>
  <si>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</si>
  <si>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</si>
  <si>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</si>
  <si>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</si>
  <si>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</si>
  <si>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</si>
  <si>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</si>
  <si>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</si>
  <si>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</si>
  <si>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</si>
  <si>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</si>
  <si>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</si>
  <si>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</si>
  <si>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</si>
  <si>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</si>
  <si>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</si>
  <si>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</si>
  <si>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</si>
  <si>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</si>
  <si>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</si>
  <si>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</si>
  <si>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</si>
  <si>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</si>
  <si>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</si>
  <si>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</si>
  <si>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</si>
  <si>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</si>
  <si>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</si>
  <si>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</si>
  <si>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</si>
  <si>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</si>
  <si>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</si>
  <si>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</si>
  <si>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</si>
  <si>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</si>
  <si>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</si>
  <si>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</si>
  <si>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</si>
  <si>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</si>
  <si>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</si>
  <si>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</si>
  <si>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</si>
  <si>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</si>
  <si>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</si>
  <si>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</si>
  <si>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</si>
  <si>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</si>
  <si>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</si>
  <si>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</si>
  <si>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</si>
  <si>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</si>
  <si>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</si>
  <si>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</si>
  <si>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</si>
  <si>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</si>
  <si>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</si>
  <si>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</si>
  <si>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</si>
  <si>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</si>
  <si>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</si>
  <si>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</si>
  <si>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</si>
  <si>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</si>
  <si>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</si>
  <si>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</si>
  <si>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</si>
  <si>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</si>
  <si>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</si>
  <si>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</si>
  <si>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</si>
  <si>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</si>
  <si>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</si>
  <si>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</si>
  <si>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</si>
  <si>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</si>
  <si>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</si>
  <si>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</si>
  <si>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</si>
  <si>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</si>
  <si>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</si>
  <si>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</si>
  <si>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</si>
  <si>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</si>
  <si>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</si>
  <si>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</si>
  <si>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</si>
  <si>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</si>
  <si>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</si>
  <si>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</si>
  <si>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</si>
  <si>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</si>
  <si>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</si>
  <si>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</si>
  <si>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</si>
  <si>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</si>
  <si>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</si>
  <si>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</si>
  <si>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</si>
  <si>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</si>
  <si>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</si>
  <si>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</si>
  <si>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</si>
  <si>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</si>
  <si>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</si>
  <si>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</si>
  <si>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</si>
  <si>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</si>
  <si>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</si>
  <si>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</si>
  <si>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</si>
  <si>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</si>
  <si>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</si>
  <si>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</si>
  <si>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</si>
  <si>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</si>
  <si>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</si>
  <si>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</si>
  <si>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</si>
  <si>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</si>
  <si>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</si>
  <si>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</si>
  <si>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</si>
  <si>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</si>
  <si>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</si>
  <si>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</si>
  <si>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</si>
  <si>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</si>
  <si>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</si>
  <si>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</si>
  <si>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</si>
  <si>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</si>
  <si>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</si>
  <si>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</si>
  <si>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</si>
  <si>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</si>
  <si>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</si>
  <si>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</si>
  <si>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</si>
  <si>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</si>
  <si>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</si>
  <si>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</si>
  <si>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</si>
  <si>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</si>
  <si>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</si>
  <si>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</si>
  <si>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</si>
  <si>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</si>
  <si>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</si>
  <si>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</si>
  <si>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</si>
  <si>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</si>
  <si>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</si>
  <si>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</si>
  <si>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</si>
  <si>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</si>
  <si>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</si>
  <si>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</si>
  <si>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</si>
  <si>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</si>
  <si>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</si>
  <si>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</si>
  <si>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</si>
  <si>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</si>
  <si>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</si>
  <si>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</si>
  <si>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</si>
  <si>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</si>
  <si>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</si>
  <si>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</si>
  <si>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</si>
  <si>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</si>
  <si>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</si>
  <si>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</si>
  <si>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</si>
  <si>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</si>
  <si>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</si>
  <si>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</si>
  <si>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</si>
  <si>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</si>
  <si>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</si>
  <si>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</si>
  <si>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</si>
  <si>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</si>
  <si>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</si>
  <si>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</si>
  <si>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</si>
  <si>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</si>
  <si>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</si>
  <si>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</si>
  <si>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</si>
  <si>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</si>
  <si>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</si>
  <si>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</si>
  <si>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</si>
  <si>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</si>
  <si>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</si>
  <si>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</si>
  <si>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</si>
  <si>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</si>
  <si>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</si>
  <si>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</si>
  <si>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</si>
  <si>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</si>
  <si>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</si>
  <si>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</si>
  <si>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</si>
  <si>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</si>
  <si>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</si>
  <si>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</si>
  <si>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</si>
  <si>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</si>
  <si>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</si>
  <si>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</si>
  <si>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</si>
  <si>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</si>
  <si>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</si>
  <si>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</si>
  <si>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</si>
  <si>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</si>
  <si>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</si>
  <si>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</si>
  <si>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</si>
  <si>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</si>
  <si>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</si>
  <si>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</si>
  <si>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</si>
  <si>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</si>
  <si>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</si>
  <si>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</si>
  <si>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</si>
  <si>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</si>
  <si>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</si>
  <si>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</si>
  <si>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</si>
  <si>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</si>
  <si>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</si>
  <si>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</si>
  <si>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</si>
  <si>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</si>
  <si>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</si>
  <si>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</si>
  <si>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</si>
  <si>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</si>
  <si>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</si>
  <si>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</si>
  <si>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</si>
  <si>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</si>
  <si>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</si>
  <si>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</si>
  <si>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</si>
  <si>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</si>
  <si>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</si>
  <si>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</si>
  <si>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</si>
  <si>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</si>
  <si>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</si>
  <si>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</si>
  <si>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</si>
  <si>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</si>
  <si>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</si>
  <si>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</si>
  <si>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</si>
  <si>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</si>
  <si>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</si>
  <si>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</si>
  <si>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</si>
  <si>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</si>
  <si>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</si>
  <si>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</si>
  <si>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</si>
  <si>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</si>
  <si>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</si>
  <si>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</si>
  <si>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</si>
  <si>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</si>
  <si>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</si>
  <si>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</si>
  <si>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</si>
  <si>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</si>
  <si>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</si>
  <si>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</si>
  <si>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</si>
  <si>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</si>
  <si>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</si>
  <si>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</si>
  <si>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</si>
  <si>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</si>
  <si>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</si>
  <si>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</si>
  <si>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</si>
  <si>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</si>
  <si>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</si>
  <si>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</si>
  <si>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</si>
  <si>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</si>
  <si>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</si>
  <si>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</si>
  <si>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</si>
  <si>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</si>
  <si>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</si>
  <si>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</si>
  <si>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</si>
  <si>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</si>
  <si>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</si>
  <si>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</si>
  <si>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</si>
  <si>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</si>
  <si>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</si>
  <si>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</si>
  <si>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</si>
  <si>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</si>
  <si>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</si>
  <si>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</si>
  <si>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</si>
  <si>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</si>
  <si>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</si>
  <si>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</si>
  <si>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</si>
  <si>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</si>
  <si>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</si>
  <si>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</si>
  <si>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</si>
  <si>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</si>
  <si>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</si>
  <si>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</si>
  <si>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</si>
  <si>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</si>
  <si>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</si>
  <si>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</si>
  <si>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</si>
  <si>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</si>
  <si>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</si>
  <si>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</si>
  <si>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</si>
  <si>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</si>
  <si>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</si>
  <si>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</si>
  <si>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</si>
  <si>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</si>
  <si>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</si>
  <si>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</si>
  <si>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</si>
  <si>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</si>
  <si>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</si>
  <si>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</si>
  <si>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</si>
  <si>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</si>
  <si>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</si>
  <si>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</si>
  <si>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</si>
  <si>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</si>
  <si>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</si>
  <si>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</si>
  <si>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</si>
  <si>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</si>
  <si>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</si>
  <si>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</si>
  <si>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</si>
  <si>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</si>
  <si>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</si>
  <si>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</si>
  <si>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</si>
  <si>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</si>
  <si>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</si>
  <si>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</si>
  <si>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</si>
  <si>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</si>
  <si>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</si>
  <si>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</si>
  <si>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</si>
  <si>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</si>
  <si>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</si>
  <si>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</si>
  <si>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</si>
  <si>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</si>
  <si>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</si>
  <si>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</si>
  <si>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</si>
  <si>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</si>
  <si>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</si>
  <si>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</si>
  <si>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</si>
  <si>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</si>
  <si>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</si>
  <si>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</si>
  <si>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</si>
  <si>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</si>
  <si>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</si>
  <si>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</si>
  <si>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</si>
  <si>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</si>
  <si>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</si>
  <si>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</si>
  <si>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</si>
  <si>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</si>
  <si>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</si>
  <si>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</si>
  <si>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</si>
  <si>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</si>
  <si>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</si>
  <si>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</si>
  <si>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</si>
  <si>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</si>
  <si>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</si>
  <si>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</si>
  <si>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</si>
  <si>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</si>
  <si>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</si>
  <si>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</si>
  <si>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</si>
  <si>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</si>
  <si>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</si>
  <si>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</si>
  <si>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</si>
  <si>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</si>
  <si>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</si>
  <si>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</si>
  <si>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</si>
  <si>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</si>
  <si>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</si>
  <si>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</si>
  <si>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</si>
  <si>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</si>
  <si>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</si>
  <si>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</si>
  <si>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</si>
  <si>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</si>
  <si>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</si>
  <si>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</si>
  <si>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</si>
  <si>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</si>
  <si>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</si>
  <si>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</si>
  <si>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</si>
  <si>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</si>
  <si>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</si>
  <si>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</si>
  <si>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</si>
  <si>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</si>
  <si>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</si>
  <si>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</si>
  <si>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</si>
  <si>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</si>
  <si>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</si>
  <si>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</si>
  <si>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</si>
  <si>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</si>
  <si>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</si>
  <si>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</si>
  <si>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</si>
  <si>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</si>
  <si>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</si>
  <si>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</si>
  <si>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</si>
  <si>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</si>
  <si>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</si>
  <si>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</si>
  <si>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</si>
  <si>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</si>
  <si>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</si>
  <si>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</si>
  <si>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</si>
  <si>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</si>
  <si>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</si>
  <si>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</si>
  <si>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</si>
  <si>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</si>
  <si>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</si>
  <si>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</si>
  <si>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</si>
  <si>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</si>
  <si>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</si>
  <si>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</si>
  <si>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</si>
  <si>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</si>
  <si>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</si>
  <si>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</si>
  <si>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</si>
  <si>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</si>
  <si>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</si>
  <si>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</si>
  <si>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</si>
  <si>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</si>
  <si>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</si>
  <si>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</si>
  <si>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</si>
  <si>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</si>
  <si>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</si>
  <si>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</si>
  <si>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</si>
  <si>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</si>
  <si>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</si>
  <si>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</si>
  <si>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</si>
  <si>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</si>
  <si>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</si>
  <si>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</si>
  <si>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</si>
  <si>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</si>
  <si>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</si>
  <si>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</si>
  <si>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</si>
  <si>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</si>
  <si>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</si>
  <si>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</si>
  <si>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</si>
  <si>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</si>
  <si>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</si>
  <si>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</si>
  <si>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</si>
  <si>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</si>
  <si>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</si>
  <si>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</si>
  <si>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</si>
  <si>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</si>
  <si>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</si>
  <si>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</si>
  <si>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</si>
  <si>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</si>
  <si>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</si>
  <si>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</si>
  <si>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</si>
  <si>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</si>
  <si>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</si>
  <si>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</si>
  <si>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</si>
  <si>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</si>
  <si>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</si>
  <si>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</si>
  <si>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</si>
  <si>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</si>
  <si>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</si>
  <si>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</si>
  <si>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</si>
  <si>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</si>
  <si>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</si>
  <si>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</si>
  <si>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</si>
  <si>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</si>
  <si>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</si>
  <si>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</si>
  <si>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</si>
  <si>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</si>
  <si>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</si>
  <si>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</si>
  <si>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</si>
  <si>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</si>
  <si>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</si>
  <si>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</si>
  <si>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</si>
  <si>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</si>
  <si>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</si>
  <si>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</si>
  <si>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</si>
  <si>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</si>
  <si>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</si>
  <si>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</si>
  <si>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</si>
  <si>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</si>
  <si>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</si>
  <si>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</si>
  <si>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</si>
  <si>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</si>
  <si>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</si>
  <si>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</si>
  <si>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</si>
  <si>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</si>
  <si>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</si>
  <si>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</si>
  <si>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</si>
  <si>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</si>
  <si>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</si>
  <si>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</si>
  <si>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</si>
  <si>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</si>
  <si>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</si>
  <si>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</si>
  <si>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</si>
  <si>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</si>
  <si>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</si>
  <si>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</si>
  <si>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</si>
  <si>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</si>
  <si>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</si>
  <si>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</si>
  <si>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</si>
  <si>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</si>
  <si>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</si>
  <si>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</si>
  <si>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</si>
  <si>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</si>
  <si>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</si>
  <si>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</si>
  <si>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</si>
  <si>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</si>
  <si>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</si>
  <si>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</si>
  <si>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</si>
  <si>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</si>
  <si>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</si>
  <si>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</si>
  <si>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</si>
  <si>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</si>
  <si>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</si>
  <si>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</si>
  <si>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</si>
  <si>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</si>
  <si>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</si>
  <si>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</si>
  <si>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</si>
  <si>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</si>
  <si>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</si>
  <si>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</si>
  <si>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</si>
  <si>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</si>
  <si>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</si>
  <si>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</si>
  <si>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</si>
  <si>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</si>
  <si>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</si>
  <si>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</si>
  <si>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</si>
  <si>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</si>
  <si>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</si>
  <si>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</si>
  <si>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</si>
  <si>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</si>
  <si>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</si>
  <si>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</si>
  <si>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</si>
  <si>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</si>
  <si>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</si>
  <si>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</si>
  <si>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</si>
  <si>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</si>
  <si>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</si>
  <si>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</si>
  <si>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</si>
  <si>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</si>
  <si>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</si>
  <si>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</si>
  <si>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</si>
  <si>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</si>
  <si>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</si>
  <si>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</si>
  <si>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</si>
  <si>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</si>
  <si>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</si>
  <si>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</si>
  <si>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</si>
  <si>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</si>
  <si>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</si>
  <si>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</si>
  <si>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</si>
  <si>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</si>
  <si>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</si>
  <si>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</si>
  <si>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</si>
  <si>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</si>
  <si>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</si>
  <si>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</si>
  <si>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</si>
  <si>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</si>
  <si>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</si>
  <si>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</si>
  <si>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</si>
  <si>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</si>
  <si>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</si>
  <si>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</si>
  <si>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</si>
  <si>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</si>
  <si>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</si>
  <si>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</si>
  <si>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</si>
  <si>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</si>
  <si>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</si>
  <si>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</si>
  <si>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</si>
  <si>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</si>
  <si>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</si>
  <si>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</si>
  <si>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</si>
  <si>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</si>
  <si>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</si>
  <si>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</si>
  <si>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</si>
  <si>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</si>
  <si>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</si>
  <si>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</si>
  <si>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</si>
  <si>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</si>
  <si>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</si>
  <si>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</si>
  <si>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</si>
  <si>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</si>
  <si>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</si>
  <si>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</si>
  <si>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</si>
  <si>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</si>
  <si>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</si>
  <si>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</si>
  <si>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</si>
  <si>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</si>
  <si>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</si>
  <si>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</si>
  <si>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</si>
  <si>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</si>
  <si>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</si>
  <si>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</si>
  <si>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</si>
  <si>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</si>
  <si>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</si>
  <si>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</si>
  <si>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</si>
  <si>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</si>
  <si>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</si>
  <si>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</si>
  <si>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</si>
  <si>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</si>
  <si>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</si>
  <si>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</si>
  <si>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</si>
  <si>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</si>
  <si>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</si>
  <si>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</si>
  <si>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</si>
  <si>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</si>
  <si>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</si>
  <si>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</si>
  <si>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</si>
  <si>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</si>
  <si>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</si>
  <si>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</si>
  <si>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</si>
  <si>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</si>
  <si>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</si>
  <si>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</si>
  <si>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</si>
  <si>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</si>
  <si>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</si>
  <si>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</si>
  <si>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</si>
  <si>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</si>
  <si>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</si>
  <si>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</si>
  <si>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</si>
  <si>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</si>
  <si>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</si>
  <si>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</si>
  <si>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</si>
  <si>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</si>
  <si>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</si>
  <si>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</si>
  <si>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</si>
  <si>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</si>
  <si>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</si>
  <si>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</si>
  <si>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</si>
  <si>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</si>
  <si>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</si>
  <si>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</si>
  <si>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</si>
  <si>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</si>
  <si>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</si>
  <si>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</si>
  <si>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</si>
  <si>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</si>
  <si>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</si>
  <si>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</si>
  <si>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</si>
  <si>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</si>
  <si>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</si>
  <si>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</si>
  <si>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</si>
  <si>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</si>
  <si>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</si>
  <si>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</si>
  <si>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</si>
  <si>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</si>
  <si>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</si>
  <si>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</si>
  <si>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</si>
  <si>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</si>
  <si>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</si>
  <si>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</si>
  <si>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</si>
  <si>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</si>
  <si>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</si>
  <si>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</si>
  <si>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</si>
  <si>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</si>
  <si>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</si>
  <si>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</si>
  <si>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</si>
  <si>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</si>
  <si>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</si>
  <si>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</si>
  <si>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</si>
  <si>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</si>
  <si>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</si>
  <si>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</si>
  <si>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</si>
  <si>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</si>
  <si>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</si>
  <si>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</si>
  <si>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</si>
  <si>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</si>
  <si>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</si>
  <si>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</si>
  <si>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</si>
  <si>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</si>
  <si>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</si>
  <si>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</si>
  <si>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</si>
  <si>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</si>
  <si>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</si>
  <si>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</si>
  <si>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</si>
  <si>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</si>
  <si>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</si>
  <si>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</si>
  <si>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</si>
  <si>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</si>
  <si>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</si>
  <si>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</si>
  <si>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</si>
  <si>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</si>
  <si>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</si>
  <si>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</si>
  <si>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</si>
  <si>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</si>
  <si>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</si>
  <si>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</si>
  <si>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</si>
  <si>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</si>
  <si>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</si>
  <si>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</si>
  <si>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</si>
  <si>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</si>
  <si>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</si>
  <si>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</si>
  <si>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</si>
  <si>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</si>
  <si>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</si>
  <si>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</si>
  <si>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</si>
  <si>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</si>
  <si>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</si>
  <si>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</si>
  <si>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</si>
  <si>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</si>
  <si>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</si>
  <si>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</si>
  <si>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</si>
  <si>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</si>
  <si>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</si>
  <si>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</si>
  <si>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</si>
  <si>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</si>
  <si>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</si>
  <si>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</si>
  <si>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</si>
  <si>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</si>
  <si>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</si>
  <si>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</si>
  <si>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</si>
  <si>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</si>
  <si>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</si>
  <si>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</si>
  <si>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</si>
  <si>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</si>
  <si>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</si>
  <si>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</si>
  <si>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</si>
  <si>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</si>
  <si>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</si>
  <si>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</si>
  <si>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</si>
  <si>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</si>
  <si>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</si>
  <si>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</si>
  <si>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</si>
  <si>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</si>
  <si>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</si>
  <si>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</si>
  <si>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</si>
  <si>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</si>
  <si>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</si>
  <si>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</si>
  <si>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</si>
  <si>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</si>
  <si>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</si>
  <si>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</si>
  <si>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</si>
  <si>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</si>
  <si>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</si>
  <si>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</si>
  <si>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</si>
  <si>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</si>
  <si>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</si>
  <si>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</si>
  <si>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</si>
  <si>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</si>
  <si>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</si>
  <si>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</si>
  <si>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</si>
  <si>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</si>
  <si>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</si>
  <si>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</si>
  <si>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</si>
  <si>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</si>
  <si>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</si>
  <si>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</si>
  <si>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</si>
  <si>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</si>
  <si>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</si>
  <si>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</si>
  <si>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</si>
  <si>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</si>
  <si>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</si>
  <si>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</si>
  <si>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</si>
  <si>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</si>
  <si>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</si>
  <si>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</si>
  <si>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</si>
  <si>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</si>
  <si>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</si>
  <si>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</si>
  <si>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</si>
  <si>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</si>
  <si>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</si>
  <si>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</si>
  <si>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</si>
  <si>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</si>
  <si>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</si>
  <si>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</si>
  <si>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</si>
  <si>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</si>
  <si>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</si>
  <si>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</si>
  <si>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</si>
  <si>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</si>
  <si>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</si>
  <si>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</si>
  <si>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</si>
  <si>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</si>
  <si>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</si>
  <si>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</si>
  <si>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</si>
  <si>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</si>
  <si>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</si>
  <si>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</si>
  <si>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</si>
  <si>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</si>
  <si>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</si>
  <si>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</si>
  <si>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</si>
  <si>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</si>
  <si>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</si>
  <si>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</si>
  <si>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</si>
  <si>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</si>
  <si>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</si>
  <si>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</si>
  <si>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</si>
  <si>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</si>
  <si>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</si>
  <si>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</si>
  <si>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</si>
  <si>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</si>
  <si>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</si>
  <si>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</si>
  <si>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</si>
  <si>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</si>
  <si>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</si>
  <si>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</si>
  <si>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</si>
  <si>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</si>
  <si>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</si>
  <si>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</si>
  <si>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</si>
  <si>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</si>
  <si>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</si>
  <si>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</si>
  <si>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</si>
  <si>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</si>
  <si>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</si>
  <si>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</si>
  <si>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</si>
  <si>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</si>
  <si>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</si>
  <si>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</si>
  <si>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</si>
  <si>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</si>
  <si>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</si>
  <si>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</si>
  <si>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</si>
  <si>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</si>
  <si>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</si>
  <si>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</si>
  <si>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</si>
  <si>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</si>
  <si>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</si>
  <si>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</si>
  <si>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</si>
  <si>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</si>
  <si>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</si>
  <si>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</si>
  <si>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</si>
  <si>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</si>
  <si>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</si>
  <si>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</si>
  <si>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</si>
  <si>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</si>
  <si>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</si>
  <si>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</si>
  <si>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</si>
  <si>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</si>
  <si>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</si>
  <si>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</si>
  <si>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</si>
  <si>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</si>
  <si>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</si>
  <si>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</si>
  <si>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</si>
  <si>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</si>
  <si>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</si>
  <si>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</si>
  <si>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</si>
  <si>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</si>
  <si>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</si>
  <si>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</si>
  <si>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</si>
  <si>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</si>
  <si>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</si>
  <si>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</si>
  <si>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</si>
  <si>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</si>
  <si>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</si>
  <si>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</si>
  <si>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</si>
  <si>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</si>
  <si>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</si>
  <si>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</si>
  <si>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</si>
  <si>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</si>
  <si>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</si>
  <si>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</si>
  <si>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</si>
  <si>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</si>
  <si>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</si>
  <si>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</si>
  <si>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</si>
  <si>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</si>
  <si>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</si>
  <si>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</si>
  <si>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</si>
  <si>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</si>
  <si>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</si>
  <si>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</si>
  <si>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</si>
  <si>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</si>
  <si>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</si>
  <si>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</si>
  <si>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</si>
  <si>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</si>
  <si>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</si>
  <si>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</si>
  <si>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</si>
  <si>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</si>
  <si>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</si>
  <si>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</si>
  <si>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</si>
  <si>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</si>
  <si>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</si>
  <si>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</si>
  <si>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</si>
  <si>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</si>
  <si>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</si>
  <si>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</si>
  <si>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</si>
  <si>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</si>
  <si>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</si>
  <si>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</si>
  <si>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</si>
  <si>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</si>
  <si>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</si>
  <si>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</si>
  <si>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</si>
  <si>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</si>
  <si>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</si>
  <si>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</si>
  <si>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</si>
  <si>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</si>
  <si>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</si>
  <si>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</si>
  <si>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</si>
  <si>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</si>
  <si>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</si>
  <si>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</si>
  <si>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</si>
  <si>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</si>
  <si>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</si>
  <si>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</si>
  <si>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</si>
  <si>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</si>
  <si>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</si>
  <si>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</si>
  <si>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</si>
  <si>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</si>
  <si>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</si>
  <si>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</si>
  <si>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</si>
  <si>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</si>
  <si>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</si>
  <si>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</si>
  <si>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</si>
  <si>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</si>
  <si>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</si>
  <si>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</si>
  <si>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</si>
  <si>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</si>
  <si>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</si>
  <si>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</si>
  <si>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</si>
  <si>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</si>
  <si>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</si>
  <si>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</si>
  <si>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</si>
  <si>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</si>
  <si>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</si>
  <si>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</si>
  <si>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</si>
  <si>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</si>
  <si>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</si>
  <si>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</si>
  <si>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</si>
  <si>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</si>
  <si>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</si>
  <si>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</si>
  <si>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</si>
  <si>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</si>
  <si>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</si>
  <si>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</si>
  <si>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</si>
  <si>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</si>
  <si>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</si>
  <si>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</si>
  <si>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</si>
  <si>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</si>
  <si>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</si>
  <si>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</si>
  <si>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</si>
  <si>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</si>
  <si>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</si>
  <si>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</si>
  <si>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</si>
  <si>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</si>
  <si>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</si>
  <si>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</si>
  <si>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</si>
  <si>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</si>
  <si>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</si>
  <si>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</si>
  <si>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</si>
  <si>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</si>
  <si>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</si>
  <si>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</si>
  <si>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</si>
  <si>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</si>
  <si>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</si>
  <si>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</si>
  <si>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</si>
  <si>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</si>
  <si>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</si>
  <si>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</si>
  <si>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</si>
  <si>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</si>
  <si>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</si>
  <si>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</si>
  <si>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</si>
  <si>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</si>
  <si>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</si>
  <si>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</si>
  <si>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</si>
  <si>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</si>
  <si>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</si>
  <si>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</si>
  <si>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</si>
  <si>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</si>
  <si>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</si>
  <si>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</si>
  <si>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</si>
  <si>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</si>
  <si>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</si>
  <si>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</si>
  <si>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</si>
  <si>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</si>
  <si>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</si>
  <si>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</si>
  <si>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</si>
  <si>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</si>
  <si>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</si>
  <si>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</si>
  <si>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</si>
  <si>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</si>
  <si>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</si>
  <si>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</si>
  <si>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</si>
  <si>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</si>
  <si>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</si>
  <si>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</si>
  <si>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</si>
  <si>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</si>
  <si>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</si>
  <si>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</si>
  <si>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</si>
  <si>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</si>
  <si>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</si>
  <si>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</si>
  <si>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</si>
  <si>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</si>
  <si>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</si>
  <si>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</si>
  <si>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</si>
  <si>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</si>
  <si>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</si>
  <si>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</si>
  <si>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</si>
  <si>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</si>
  <si>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</si>
  <si>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</si>
  <si>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</si>
  <si>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</si>
  <si>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</si>
  <si>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</si>
  <si>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</si>
  <si>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</si>
  <si>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</si>
  <si>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</si>
  <si>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</si>
  <si>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</si>
  <si>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</si>
  <si>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</si>
  <si>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</si>
  <si>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</si>
  <si>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</si>
  <si>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</si>
  <si>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</si>
  <si>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</si>
  <si>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</si>
  <si>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</si>
  <si>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</si>
  <si>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</si>
  <si>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</si>
  <si>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</si>
  <si>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</si>
  <si>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</si>
  <si>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</si>
  <si>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</si>
  <si>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</si>
  <si>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</si>
  <si>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</si>
  <si>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</si>
  <si>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</si>
  <si>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</si>
  <si>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</si>
  <si>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</si>
  <si>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</si>
  <si>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</si>
  <si>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</si>
  <si>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</si>
  <si>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</si>
  <si>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</si>
  <si>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</si>
  <si>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</si>
  <si>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</si>
  <si>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</si>
  <si>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</si>
  <si>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</si>
  <si>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</si>
  <si>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</si>
  <si>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</si>
  <si>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</si>
  <si>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</si>
  <si>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</si>
  <si>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</si>
  <si>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</si>
  <si>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</si>
  <si>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</si>
  <si>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</si>
  <si>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</si>
  <si>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</si>
  <si>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</si>
  <si>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</si>
  <si>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</si>
  <si>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</si>
  <si>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</si>
  <si>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</si>
  <si>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</si>
  <si>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</si>
  <si>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</si>
  <si>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</si>
  <si>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</si>
  <si>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</si>
  <si>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</si>
  <si>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</si>
  <si>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</si>
  <si>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</si>
  <si>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</si>
  <si>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</si>
  <si>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</si>
  <si>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</si>
  <si>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</si>
  <si>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</si>
  <si>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</si>
  <si>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</si>
  <si>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</si>
  <si>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</si>
  <si>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</si>
  <si>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</si>
  <si>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</si>
  <si>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</si>
  <si>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</si>
  <si>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</si>
  <si>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</si>
  <si>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</si>
  <si>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</si>
  <si>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</si>
  <si>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</si>
  <si>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</si>
  <si>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</si>
  <si>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</si>
  <si>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</si>
  <si>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</si>
  <si>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</si>
  <si>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</si>
  <si>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</si>
  <si>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</si>
  <si>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</si>
  <si>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</si>
  <si>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</si>
  <si>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</si>
  <si>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</si>
  <si>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</si>
  <si>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</si>
  <si>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</si>
  <si>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</si>
  <si>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</si>
  <si>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</si>
  <si>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</si>
  <si>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</si>
  <si>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</si>
  <si>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</si>
  <si>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</si>
  <si>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</si>
  <si>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</si>
  <si>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</si>
  <si>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</si>
  <si>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</si>
  <si>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</si>
  <si>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</si>
  <si>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</si>
  <si>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</si>
  <si>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</si>
  <si>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</si>
  <si>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</si>
  <si>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</si>
  <si>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</si>
  <si>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</si>
  <si>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</si>
  <si>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</si>
  <si>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</si>
  <si>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</si>
  <si>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</si>
  <si>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</si>
  <si>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</si>
  <si>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</si>
  <si>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</si>
  <si>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</si>
  <si>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</si>
  <si>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</si>
  <si>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</si>
  <si>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</si>
  <si>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</si>
  <si>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</si>
  <si>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</si>
  <si>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</si>
  <si>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</si>
  <si>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</si>
  <si>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</si>
  <si>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</si>
  <si>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</si>
  <si>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</si>
  <si>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</si>
  <si>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</si>
  <si>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</si>
  <si>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</si>
  <si>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</si>
  <si>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</si>
  <si>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</si>
  <si>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</si>
  <si>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</si>
  <si>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</si>
  <si>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</si>
  <si>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</si>
  <si>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</si>
  <si>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</si>
  <si>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</si>
  <si>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</si>
  <si>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</si>
  <si>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</si>
  <si>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</si>
  <si>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</si>
  <si>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</si>
  <si>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</si>
  <si>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</si>
  <si>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</si>
  <si>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</si>
  <si>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</si>
  <si>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</si>
  <si>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</si>
  <si>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</si>
  <si>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</si>
  <si>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</si>
  <si>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</si>
  <si>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</si>
  <si>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</si>
  <si>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</si>
  <si>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</si>
  <si>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</si>
  <si>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</si>
  <si>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</si>
  <si>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</si>
  <si>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</si>
  <si>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</si>
  <si>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</si>
  <si>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</si>
  <si>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</si>
  <si>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</si>
  <si>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</si>
  <si>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</si>
  <si>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</si>
  <si>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</si>
  <si>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</si>
  <si>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</si>
  <si>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</si>
  <si>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</si>
  <si>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</si>
  <si>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</si>
  <si>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</si>
  <si>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</si>
  <si>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</si>
  <si>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</si>
  <si>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</si>
  <si>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</si>
  <si>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</si>
  <si>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</si>
  <si>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</si>
  <si>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</si>
  <si>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</si>
  <si>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</si>
  <si>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</si>
  <si>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</si>
  <si>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</si>
  <si>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</si>
  <si>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</si>
  <si>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</si>
  <si>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</si>
  <si>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</si>
  <si>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</si>
  <si>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</si>
  <si>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</si>
  <si>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</si>
  <si>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</si>
  <si>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</si>
  <si>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</si>
  <si>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</si>
  <si>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</si>
  <si>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</si>
  <si>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</si>
  <si>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</si>
  <si>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</si>
  <si>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</si>
  <si>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</si>
  <si>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</si>
  <si>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</si>
  <si>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</si>
  <si>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</si>
  <si>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</si>
  <si>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</si>
  <si>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</si>
  <si>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</si>
  <si>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</si>
  <si>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</si>
  <si>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</si>
  <si>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</si>
  <si>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</si>
  <si>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</si>
  <si>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</si>
  <si>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</si>
  <si>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</si>
  <si>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</si>
  <si>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</si>
  <si>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</si>
  <si>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</si>
  <si>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</si>
  <si>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</si>
  <si>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</si>
  <si>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</si>
  <si>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</si>
  <si>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</si>
  <si>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</si>
  <si>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</si>
  <si>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</si>
  <si>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</si>
  <si>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</si>
  <si>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</si>
  <si>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</si>
  <si>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</si>
  <si>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</si>
  <si>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</si>
  <si>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</si>
  <si>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</si>
  <si>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</si>
  <si>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</si>
  <si>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</si>
  <si>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</si>
  <si>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</si>
  <si>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</si>
  <si>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</si>
  <si>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</si>
  <si>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</si>
  <si>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</si>
  <si>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</si>
  <si>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</si>
  <si>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</si>
  <si>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</si>
  <si>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</si>
  <si>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</si>
  <si>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</si>
  <si>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</si>
  <si>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</si>
  <si>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</si>
  <si>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</si>
  <si>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</si>
  <si>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</si>
  <si>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</si>
  <si>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</si>
  <si>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</si>
  <si>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</si>
  <si>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</si>
  <si>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</si>
  <si>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</si>
  <si>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</si>
  <si>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</si>
  <si>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</si>
  <si>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</si>
  <si>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</si>
  <si>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</si>
  <si>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</si>
  <si>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</si>
  <si>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</si>
  <si>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</si>
  <si>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</si>
  <si>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</si>
  <si>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</si>
  <si>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</si>
  <si>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</si>
  <si>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</si>
  <si>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</si>
  <si>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</si>
  <si>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</si>
  <si>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</si>
  <si>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</si>
  <si>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</si>
  <si>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</si>
  <si>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</si>
  <si>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</si>
  <si>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</si>
  <si>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</si>
  <si>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</si>
  <si>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</si>
  <si>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</si>
  <si>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</si>
  <si>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</si>
  <si>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</si>
  <si>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</si>
  <si>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</si>
  <si>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</si>
  <si>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</si>
  <si>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</si>
  <si>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</si>
  <si>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</si>
  <si>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</si>
  <si>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</si>
  <si>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</si>
  <si>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</si>
  <si>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</si>
  <si>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</si>
  <si>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</si>
  <si>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</si>
  <si>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</si>
  <si>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</si>
  <si>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</si>
  <si>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</si>
  <si>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</si>
  <si>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</si>
  <si>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</si>
  <si>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</si>
  <si>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</si>
  <si>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</si>
  <si>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</si>
  <si>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</si>
  <si>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</si>
  <si>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</si>
  <si>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</si>
  <si>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</si>
  <si>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</si>
  <si>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</si>
  <si>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</si>
  <si>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</si>
  <si>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</si>
  <si>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</si>
  <si>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</si>
  <si>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</si>
  <si>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</si>
  <si>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</si>
  <si>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</si>
  <si>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</si>
  <si>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</si>
  <si>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</si>
  <si>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</si>
  <si>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</si>
  <si>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</si>
  <si>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</si>
  <si>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</si>
  <si>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</si>
  <si>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</si>
  <si>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</si>
  <si>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</si>
  <si>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</si>
  <si>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</si>
  <si>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</si>
  <si>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</si>
  <si>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</si>
  <si>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</si>
  <si>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</si>
  <si>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</si>
  <si>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</si>
  <si>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</si>
  <si>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</si>
  <si>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</si>
  <si>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</si>
  <si>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</si>
  <si>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</si>
  <si>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</si>
  <si>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</si>
  <si>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</si>
  <si>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</si>
  <si>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</si>
  <si>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</si>
  <si>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</si>
  <si>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</si>
  <si>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</si>
  <si>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</si>
  <si>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</si>
  <si>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</si>
  <si>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</si>
  <si>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</si>
  <si>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</si>
  <si>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</si>
  <si>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</si>
  <si>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</si>
  <si>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</si>
  <si>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</si>
  <si>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</si>
  <si>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</si>
  <si>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</si>
  <si>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</si>
  <si>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</si>
  <si>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</si>
  <si>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</si>
  <si>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</si>
  <si>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</si>
  <si>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</si>
  <si>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</si>
  <si>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</si>
  <si>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</si>
  <si>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</si>
  <si>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</si>
  <si>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</si>
  <si>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</si>
  <si>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</si>
  <si>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</si>
  <si>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</si>
  <si>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</si>
  <si>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</si>
  <si>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</si>
  <si>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</si>
  <si>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</si>
  <si>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</si>
  <si>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</si>
  <si>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</si>
  <si>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</si>
  <si>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</si>
  <si>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</si>
  <si>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</si>
  <si>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</si>
  <si>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</si>
  <si>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</si>
  <si>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</si>
  <si>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</si>
  <si>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</si>
  <si>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</si>
  <si>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</si>
  <si>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</si>
  <si>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</si>
  <si>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</si>
  <si>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</si>
  <si>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</si>
  <si>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</si>
  <si>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</si>
  <si>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</si>
  <si>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</si>
  <si>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</si>
  <si>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</si>
  <si>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</si>
  <si>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</si>
  <si>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</si>
  <si>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</si>
  <si>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</si>
  <si>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</si>
  <si>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</si>
  <si>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</si>
  <si>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</si>
  <si>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</si>
  <si>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</si>
  <si>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</si>
  <si>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</si>
  <si>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</si>
  <si>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</si>
  <si>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</si>
  <si>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</si>
  <si>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</si>
  <si>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</si>
  <si>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</si>
  <si>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</si>
  <si>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</si>
  <si>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</si>
  <si>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</si>
  <si>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</si>
  <si>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</si>
  <si>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</si>
  <si>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</si>
  <si>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</si>
  <si>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</si>
  <si>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</si>
  <si>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</si>
  <si>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</si>
  <si>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</si>
  <si>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</si>
  <si>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</si>
  <si>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</si>
  <si>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</si>
  <si>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</si>
  <si>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</si>
  <si>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</si>
  <si>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</si>
  <si>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</si>
  <si>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</si>
  <si>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</si>
  <si>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</si>
  <si>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</si>
  <si>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</si>
  <si>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</si>
  <si>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</si>
  <si>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</si>
  <si>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</si>
  <si>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</si>
  <si>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</si>
  <si>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</si>
  <si>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</si>
  <si>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</si>
  <si>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</si>
  <si>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</si>
  <si>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</si>
  <si>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</si>
  <si>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</si>
  <si>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</si>
  <si>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</si>
  <si>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</si>
  <si>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</si>
  <si>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</si>
  <si>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</si>
  <si>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</si>
  <si>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</si>
  <si>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</si>
  <si>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</si>
  <si>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</si>
  <si>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</si>
  <si>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</si>
  <si>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</si>
  <si>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</si>
  <si>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</si>
  <si>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</si>
  <si>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</si>
  <si>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</si>
  <si>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</si>
  <si>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</si>
  <si>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</si>
  <si>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</si>
  <si>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</si>
  <si>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</si>
  <si>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</si>
  <si>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</si>
  <si>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</si>
  <si>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</si>
  <si>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</si>
  <si>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</si>
  <si>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</si>
  <si>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</si>
  <si>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</si>
  <si>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</si>
  <si>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</si>
  <si>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</si>
  <si>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</si>
  <si>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</si>
  <si>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</si>
  <si>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</si>
  <si>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</si>
  <si>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</si>
  <si>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</si>
  <si>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</si>
  <si>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</si>
  <si>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</si>
  <si>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</si>
  <si>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</si>
  <si>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</si>
  <si>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</si>
  <si>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</si>
  <si>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</si>
  <si>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</si>
  <si>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</si>
  <si>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</si>
  <si>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</si>
  <si>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</si>
  <si>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</si>
  <si>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</si>
  <si>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</si>
  <si>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</si>
  <si>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</si>
  <si>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</si>
  <si>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</si>
  <si>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</si>
  <si>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</si>
  <si>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</si>
  <si>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</si>
  <si>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</si>
  <si>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</si>
  <si>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</si>
  <si>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</si>
  <si>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</si>
  <si>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</si>
  <si>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</si>
  <si>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</si>
  <si>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</si>
  <si>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</si>
  <si>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</si>
  <si>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</si>
  <si>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</si>
  <si>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</si>
  <si>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</si>
  <si>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</si>
  <si>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</si>
  <si>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</si>
  <si>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</si>
  <si>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</si>
  <si>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</si>
  <si>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</si>
  <si>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</si>
  <si>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</si>
  <si>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</si>
  <si>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</si>
  <si>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</si>
  <si>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</si>
  <si>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</si>
  <si>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</si>
  <si>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</si>
  <si>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</si>
  <si>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</si>
  <si>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</si>
  <si>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</si>
  <si>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</si>
  <si>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</si>
  <si>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</si>
  <si>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</si>
  <si>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</si>
  <si>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</si>
  <si>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</si>
  <si>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</si>
  <si>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</si>
  <si>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</si>
  <si>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</si>
  <si>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</si>
  <si>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</si>
  <si>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</si>
  <si>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</si>
  <si>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</si>
  <si>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</si>
  <si>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</si>
  <si>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</si>
  <si>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</si>
  <si>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</si>
  <si>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</si>
  <si>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</si>
  <si>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</si>
  <si>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</si>
  <si>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</si>
  <si>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</si>
  <si>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</si>
  <si>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</si>
  <si>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</si>
  <si>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</si>
  <si>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</si>
  <si>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</si>
  <si>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</si>
  <si>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</si>
  <si>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</si>
  <si>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</si>
  <si>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</si>
  <si>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</si>
  <si>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</si>
  <si>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</si>
  <si>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</si>
  <si>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</si>
  <si>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</si>
  <si>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</si>
  <si>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</si>
  <si>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</si>
  <si>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</si>
  <si>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</si>
  <si>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</si>
  <si>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</si>
  <si>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</si>
  <si>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</si>
  <si>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</si>
  <si>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</si>
  <si>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</si>
  <si>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</si>
  <si>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</si>
  <si>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</si>
  <si>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</si>
  <si>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</si>
  <si>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</si>
  <si>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</si>
  <si>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</si>
  <si>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</si>
  <si>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</si>
  <si>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</si>
  <si>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</si>
  <si>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</si>
  <si>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</si>
  <si>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</si>
  <si>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</si>
  <si>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</si>
  <si>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</si>
  <si>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</si>
  <si>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</si>
  <si>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</si>
  <si>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</si>
  <si>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</si>
  <si>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</si>
  <si>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</si>
  <si>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</si>
  <si>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</si>
  <si>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</si>
  <si>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</si>
  <si>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</si>
  <si>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</si>
  <si>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</si>
  <si>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</si>
  <si>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</si>
  <si>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</si>
  <si>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</si>
  <si>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</si>
  <si>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</si>
  <si>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</si>
  <si>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</si>
  <si>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</si>
  <si>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</si>
  <si>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</si>
  <si>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</si>
  <si>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</si>
  <si>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</si>
  <si>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</si>
  <si>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</si>
  <si>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</si>
  <si>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</si>
  <si>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</si>
  <si>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</si>
  <si>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</si>
  <si>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</si>
  <si>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</si>
  <si>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</si>
  <si>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</si>
  <si>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</si>
  <si>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</si>
  <si>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</si>
  <si>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</si>
  <si>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</si>
  <si>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</si>
  <si>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</si>
  <si>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</si>
  <si>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</si>
  <si>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</si>
  <si>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</si>
  <si>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</si>
  <si>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</si>
  <si>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</si>
  <si>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</si>
  <si>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</si>
  <si>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</si>
  <si>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</si>
  <si>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</si>
  <si>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</si>
  <si>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</si>
  <si>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</si>
  <si>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</si>
  <si>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</si>
  <si>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</si>
  <si>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</si>
  <si>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</si>
  <si>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</si>
  <si>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</si>
  <si>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</si>
  <si>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</si>
  <si>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</si>
  <si>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</si>
  <si>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</si>
  <si>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</si>
  <si>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</si>
  <si>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</si>
  <si>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</si>
  <si>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</si>
  <si>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</si>
  <si>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</si>
  <si>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</si>
  <si>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</si>
  <si>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</si>
  <si>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</si>
  <si>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</si>
  <si>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</si>
  <si>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</si>
  <si>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</si>
  <si>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</si>
  <si>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</si>
  <si>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</si>
  <si>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</si>
  <si>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</si>
  <si>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</si>
  <si>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</si>
  <si>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</si>
  <si>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</si>
  <si>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</si>
  <si>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</si>
  <si>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</si>
  <si>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</si>
  <si>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</si>
  <si>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</si>
  <si>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</si>
  <si>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</si>
  <si>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</si>
  <si>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</si>
  <si>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</si>
  <si>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</si>
  <si>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</si>
  <si>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</si>
  <si>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</si>
  <si>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</si>
  <si>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</si>
  <si>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</si>
  <si>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</si>
  <si>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</si>
  <si>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</si>
  <si>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</si>
  <si>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</si>
  <si>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</si>
  <si>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</si>
  <si>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</si>
  <si>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</si>
  <si>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</si>
  <si>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</si>
  <si>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</si>
  <si>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</si>
  <si>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</si>
  <si>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</si>
  <si>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</si>
  <si>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</si>
  <si>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</si>
  <si>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</si>
  <si>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</si>
  <si>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</si>
  <si>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</si>
  <si>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</si>
  <si>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</si>
  <si>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</si>
  <si>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</si>
  <si>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</si>
  <si>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</si>
  <si>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</si>
  <si>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</si>
  <si>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</si>
  <si>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</si>
  <si>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</si>
  <si>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</si>
  <si>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</si>
  <si>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</si>
  <si>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</si>
  <si>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</si>
  <si>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</si>
  <si>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</si>
  <si>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</si>
  <si>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</si>
  <si>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</si>
  <si>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</si>
  <si>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</si>
  <si>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</si>
  <si>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</si>
  <si>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</si>
  <si>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</si>
  <si>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</si>
  <si>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</si>
  <si>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</si>
  <si>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</si>
  <si>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</si>
  <si>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</si>
  <si>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</si>
  <si>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</si>
  <si>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</si>
  <si>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</si>
  <si>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</si>
  <si>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</si>
  <si>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</si>
  <si>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</si>
  <si>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</si>
  <si>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</si>
  <si>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</si>
  <si>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</si>
  <si>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</si>
  <si>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</si>
  <si>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</si>
  <si>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</si>
  <si>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</si>
  <si>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</si>
  <si>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</si>
  <si>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</si>
  <si>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</si>
  <si>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</si>
  <si>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</si>
  <si>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</si>
  <si>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</si>
  <si>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</si>
  <si>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</si>
  <si>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</si>
  <si>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</si>
  <si>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</si>
  <si>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</si>
  <si>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</si>
  <si>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</si>
  <si>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</si>
  <si>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</si>
  <si>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</si>
  <si>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</si>
  <si>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</si>
  <si>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</si>
  <si>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</si>
  <si>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</si>
  <si>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</si>
  <si>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</si>
  <si>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</si>
  <si>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</si>
  <si>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</si>
  <si>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</si>
  <si>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</si>
  <si>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</si>
  <si>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</si>
  <si>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</si>
  <si>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</si>
  <si>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</si>
  <si>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</si>
  <si>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</si>
  <si>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</si>
  <si>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</si>
  <si>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</si>
  <si>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</si>
  <si>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</si>
  <si>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</si>
  <si>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</si>
  <si>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</si>
  <si>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</si>
  <si>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</si>
  <si>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</si>
  <si>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</si>
  <si>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</si>
  <si>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</si>
  <si>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</si>
  <si>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</si>
  <si>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</si>
  <si>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</si>
  <si>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</si>
  <si>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</si>
  <si>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</si>
  <si>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</si>
  <si>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</si>
  <si>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</si>
  <si>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</si>
  <si>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</si>
  <si>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</si>
  <si>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</si>
  <si>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</si>
  <si>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</si>
  <si>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</si>
  <si>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</si>
  <si>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</si>
  <si>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</si>
  <si>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</si>
  <si>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</si>
  <si>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</si>
  <si>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</si>
  <si>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</si>
  <si>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</si>
  <si>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</si>
  <si>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</si>
  <si>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</si>
  <si>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</si>
  <si>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</si>
  <si>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</si>
  <si>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</si>
  <si>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</si>
  <si>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</si>
  <si>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</si>
  <si>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</si>
  <si>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</si>
  <si>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</si>
  <si>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</si>
  <si>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</si>
  <si>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</si>
  <si>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</si>
  <si>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</si>
  <si>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</si>
  <si>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</si>
  <si>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</si>
  <si>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</si>
  <si>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</si>
  <si>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</si>
  <si>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</si>
  <si>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</si>
  <si>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</si>
  <si>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</si>
  <si>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</si>
  <si>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</si>
  <si>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</si>
  <si>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</si>
  <si>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</si>
  <si>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</si>
  <si>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</si>
  <si>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</si>
  <si>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</si>
  <si>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</si>
  <si>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</si>
  <si>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</si>
  <si>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</si>
  <si>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</si>
  <si>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</si>
  <si>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</si>
  <si>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</si>
  <si>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</si>
  <si>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</si>
  <si>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</si>
  <si>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</si>
  <si>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</si>
  <si>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</si>
  <si>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</si>
  <si>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</si>
  <si>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</si>
  <si>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</si>
  <si>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</si>
  <si>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</si>
  <si>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</si>
  <si>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</si>
  <si>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</si>
  <si>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</si>
  <si>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</si>
  <si>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</si>
  <si>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</si>
  <si>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</si>
  <si>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</si>
  <si>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</si>
  <si>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</si>
  <si>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</si>
  <si>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</si>
  <si>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</si>
  <si>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</si>
  <si>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</si>
  <si>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</si>
  <si>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</si>
  <si>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</si>
  <si>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</si>
  <si>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</si>
  <si>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</si>
  <si>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</si>
  <si>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</si>
  <si>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</si>
  <si>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</si>
  <si>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</si>
  <si>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</si>
  <si>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</si>
  <si>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</si>
  <si>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</si>
  <si>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</si>
  <si>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</si>
  <si>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</si>
  <si>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</si>
  <si>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</si>
  <si>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</si>
  <si>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</si>
  <si>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</si>
  <si>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</si>
  <si>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</si>
  <si>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</si>
  <si>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</si>
  <si>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</si>
  <si>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</si>
  <si>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</si>
  <si>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</si>
  <si>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</si>
  <si>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</si>
  <si>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</si>
  <si>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</si>
  <si>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</si>
  <si>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</si>
  <si>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</si>
  <si>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</si>
  <si>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</si>
  <si>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</si>
  <si>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</si>
  <si>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</si>
  <si>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</si>
  <si>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</si>
  <si>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</si>
  <si>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</si>
  <si>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</si>
  <si>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</si>
  <si>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</si>
  <si>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</si>
  <si>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</si>
  <si>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</si>
  <si>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</si>
  <si>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</si>
  <si>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</si>
  <si>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</si>
  <si>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</si>
  <si>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</si>
  <si>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</si>
  <si>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</si>
  <si>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</si>
  <si>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</si>
  <si>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</si>
  <si>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</si>
  <si>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</si>
  <si>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</si>
  <si>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</si>
  <si>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</si>
  <si>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</si>
  <si>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</si>
  <si>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</si>
  <si>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</si>
  <si>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</si>
  <si>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</si>
  <si>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</si>
  <si>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</si>
  <si>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</si>
  <si>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</si>
  <si>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</si>
  <si>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</si>
  <si>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</si>
  <si>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</si>
  <si>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</si>
  <si>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</si>
  <si>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</si>
  <si>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</si>
  <si>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</si>
  <si>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</si>
  <si>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</si>
  <si>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</si>
  <si>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</si>
  <si>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</si>
  <si>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</si>
  <si>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</si>
  <si>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</si>
  <si>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</si>
  <si>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</si>
  <si>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</si>
  <si>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</si>
  <si>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</si>
  <si>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</si>
  <si>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</si>
  <si>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</si>
  <si>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</si>
  <si>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</si>
  <si>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</si>
  <si>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</si>
  <si>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</si>
  <si>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</si>
  <si>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</si>
  <si>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</si>
  <si>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</si>
  <si>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</si>
  <si>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</si>
  <si>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</si>
  <si>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</si>
  <si>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</si>
  <si>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</si>
  <si>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</si>
  <si>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</si>
  <si>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</si>
  <si>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</si>
  <si>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</si>
  <si>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</si>
  <si>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</si>
  <si>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</si>
  <si>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</si>
  <si>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</si>
  <si>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</si>
  <si>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</si>
  <si>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</si>
  <si>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</si>
  <si>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</si>
  <si>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</si>
  <si>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</si>
  <si>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</si>
  <si>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</si>
  <si>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</si>
  <si>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</si>
  <si>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</si>
  <si>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</si>
  <si>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</si>
  <si>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</si>
  <si>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</si>
  <si>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</si>
  <si>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</si>
  <si>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</si>
  <si>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</si>
  <si>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</si>
  <si>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</si>
  <si>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</si>
  <si>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</si>
  <si>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</si>
  <si>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</si>
  <si>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</si>
  <si>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</si>
  <si>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</si>
  <si>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</si>
  <si>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</si>
  <si>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</si>
  <si>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</si>
  <si>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</si>
  <si>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</si>
  <si>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</si>
  <si>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</si>
  <si>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</si>
  <si>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</si>
  <si>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</si>
  <si>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</si>
  <si>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</si>
  <si>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</si>
  <si>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</si>
  <si>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</si>
  <si>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</si>
  <si>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</si>
  <si>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</si>
  <si>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</si>
  <si>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</si>
  <si>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</si>
  <si>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</si>
  <si>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</si>
  <si>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</si>
  <si>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</si>
  <si>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</si>
  <si>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</si>
  <si>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</si>
  <si>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</si>
  <si>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</si>
  <si>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</si>
  <si>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</si>
  <si>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</si>
  <si>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</si>
  <si>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</si>
  <si>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</si>
  <si>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</si>
  <si>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</si>
  <si>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</si>
  <si>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</si>
  <si>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</si>
  <si>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</si>
  <si>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</si>
  <si>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</si>
  <si>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</si>
  <si>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</si>
  <si>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</si>
  <si>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</si>
  <si>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</si>
  <si>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</si>
  <si>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</si>
  <si>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</si>
  <si>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</si>
  <si>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</si>
  <si>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</si>
  <si>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</si>
  <si>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</si>
  <si>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</si>
  <si>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</si>
  <si>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</si>
  <si>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</si>
  <si>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</si>
  <si>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</si>
  <si>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</si>
  <si>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</si>
  <si>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</si>
  <si>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</si>
  <si>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</si>
  <si>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</si>
  <si>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</si>
  <si>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</si>
  <si>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</si>
  <si>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</si>
  <si>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</si>
  <si>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</si>
  <si>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</si>
  <si>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</si>
  <si>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</si>
  <si>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</si>
  <si>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</si>
  <si>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</si>
  <si>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</si>
  <si>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</si>
  <si>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</si>
  <si>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</si>
  <si>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</si>
  <si>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</si>
  <si>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</si>
  <si>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</si>
  <si>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</si>
  <si>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</si>
  <si>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</si>
  <si>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</si>
  <si>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</si>
  <si>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</si>
  <si>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</si>
  <si>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</si>
  <si>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</si>
  <si>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</si>
  <si>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</si>
  <si>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</si>
  <si>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</si>
  <si>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</si>
  <si>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</si>
  <si>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</si>
  <si>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</si>
  <si>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</si>
  <si>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</si>
  <si>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</si>
  <si>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</si>
  <si>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</si>
  <si>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</si>
  <si>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</si>
  <si>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</si>
  <si>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</si>
  <si>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</si>
  <si>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</si>
  <si>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</si>
  <si>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</si>
  <si>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</si>
  <si>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</si>
  <si>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</si>
  <si>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</si>
  <si>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</si>
  <si>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</si>
  <si>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</si>
  <si>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</si>
  <si>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</si>
  <si>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</si>
  <si>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</si>
  <si>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</si>
  <si>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</si>
  <si>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</si>
  <si>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</si>
  <si>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</si>
  <si>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</si>
  <si>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</si>
  <si>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</si>
  <si>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</si>
  <si>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</si>
  <si>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</si>
  <si>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</si>
  <si>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</si>
  <si>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</si>
  <si>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</si>
  <si>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</si>
  <si>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</si>
  <si>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</si>
  <si>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</si>
  <si>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</si>
  <si>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</si>
  <si>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</si>
  <si>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</si>
  <si>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</si>
  <si>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</si>
  <si>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</si>
  <si>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</si>
  <si>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</si>
  <si>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</si>
  <si>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</si>
  <si>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</si>
  <si>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</si>
  <si>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</si>
  <si>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</si>
  <si>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</si>
  <si>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</si>
  <si>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</si>
  <si>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</si>
  <si>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</si>
  <si>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</si>
  <si>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</si>
  <si>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</si>
  <si>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</si>
  <si>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</si>
  <si>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</si>
  <si>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</si>
  <si>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</si>
  <si>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</si>
  <si>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</si>
  <si>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</si>
  <si>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</si>
  <si>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</si>
  <si>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</si>
  <si>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</si>
  <si>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</si>
  <si>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</si>
  <si>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</si>
  <si>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</si>
  <si>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</si>
  <si>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</si>
  <si>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</si>
  <si>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</si>
  <si>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</si>
  <si>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</si>
  <si>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</si>
  <si>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</si>
  <si>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</si>
  <si>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</si>
  <si>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</si>
  <si>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</si>
  <si>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</si>
  <si>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</si>
  <si>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</si>
  <si>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</si>
  <si>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</si>
  <si>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</si>
  <si>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</si>
  <si>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</si>
  <si>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</si>
  <si>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</si>
  <si>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</si>
  <si>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</si>
  <si>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</si>
  <si>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</si>
  <si>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</si>
  <si>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</si>
  <si>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</si>
  <si>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</si>
  <si>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</si>
  <si>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</si>
  <si>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</si>
  <si>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</si>
  <si>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</si>
  <si>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</si>
  <si>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</si>
  <si>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</si>
  <si>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</si>
  <si>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</si>
  <si>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</si>
  <si>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</si>
  <si>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</si>
  <si>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</si>
  <si>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</si>
  <si>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</si>
  <si>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</si>
  <si>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</si>
  <si>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</si>
  <si>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</si>
  <si>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</si>
  <si>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</si>
  <si>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</si>
  <si>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</si>
  <si>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</si>
  <si>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</si>
  <si>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</si>
  <si>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</si>
  <si>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</si>
  <si>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</si>
  <si>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</si>
  <si>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</si>
  <si>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</si>
  <si>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</si>
  <si>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</si>
  <si>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</si>
  <si>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</si>
  <si>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</si>
  <si>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</si>
  <si>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</si>
  <si>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</si>
  <si>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</si>
  <si>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</si>
  <si>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</si>
  <si>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</si>
  <si>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</si>
  <si>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</si>
  <si>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</si>
  <si>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</si>
  <si>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</si>
  <si>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</si>
  <si>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</si>
  <si>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</si>
  <si>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</si>
  <si>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</si>
  <si>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</si>
  <si>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</si>
  <si>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</si>
  <si>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</si>
  <si>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</si>
  <si>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</si>
  <si>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</si>
  <si>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</si>
  <si>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</si>
  <si>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</si>
  <si>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</si>
  <si>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</si>
  <si>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</si>
  <si>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</si>
  <si>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</si>
  <si>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</si>
  <si>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</si>
  <si>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</si>
  <si>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</si>
  <si>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</si>
  <si>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</si>
  <si>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</si>
  <si>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</si>
  <si>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</si>
  <si>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</si>
  <si>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</si>
  <si>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</si>
  <si>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</si>
  <si>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</si>
  <si>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</si>
  <si>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</si>
  <si>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</si>
  <si>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</si>
  <si>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</si>
  <si>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</si>
  <si>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</si>
  <si>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</si>
  <si>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</si>
  <si>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</si>
  <si>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</si>
  <si>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</si>
  <si>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</si>
  <si>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</si>
  <si>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</si>
  <si>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</si>
  <si>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</si>
  <si>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</si>
  <si>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</si>
  <si>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</si>
  <si>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</si>
  <si>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</si>
  <si>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</si>
  <si>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</si>
  <si>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</si>
  <si>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</si>
  <si>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</si>
  <si>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</si>
  <si>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</si>
  <si>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</si>
  <si>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</si>
  <si>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</si>
  <si>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</si>
  <si>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</si>
  <si>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</si>
  <si>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</si>
  <si>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</si>
  <si>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</si>
  <si>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</si>
  <si>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</si>
  <si>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</si>
  <si>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</si>
  <si>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</si>
  <si>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</si>
  <si>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</si>
  <si>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</si>
  <si>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</si>
  <si>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</si>
  <si>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</si>
  <si>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</si>
  <si>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</si>
  <si>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</si>
  <si>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</si>
  <si>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</si>
  <si>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</si>
  <si>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</si>
  <si>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</si>
  <si>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</si>
  <si>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</si>
  <si>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</si>
  <si>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</si>
  <si>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</si>
  <si>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</si>
  <si>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</si>
  <si>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</si>
  <si>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</si>
  <si>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</si>
  <si>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</si>
  <si>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</si>
  <si>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</si>
  <si>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</si>
  <si>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</si>
  <si>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</si>
  <si>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</si>
  <si>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</si>
  <si>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</si>
  <si>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</si>
  <si>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</si>
  <si>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</si>
  <si>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</si>
  <si>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</si>
  <si>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</si>
  <si>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</si>
  <si>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</si>
  <si>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</si>
  <si>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</si>
  <si>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</si>
  <si>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</si>
  <si>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</si>
  <si>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</si>
  <si>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</si>
  <si>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</si>
  <si>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</si>
  <si>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</si>
  <si>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</si>
  <si>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</si>
  <si>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</si>
  <si>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</si>
  <si>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</si>
  <si>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</si>
  <si>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</si>
  <si>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</si>
  <si>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</si>
  <si>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</si>
  <si>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</si>
  <si>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</si>
  <si>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</si>
  <si>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</si>
  <si>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</si>
  <si>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</si>
  <si>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</si>
  <si>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</si>
  <si>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</si>
  <si>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</si>
  <si>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</si>
  <si>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</si>
  <si>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</si>
  <si>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</si>
  <si>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</si>
  <si>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</si>
  <si>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</si>
  <si>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</si>
  <si>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</si>
  <si>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</si>
  <si>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</si>
  <si>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</si>
  <si>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</si>
  <si>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</si>
  <si>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</si>
  <si>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</si>
  <si>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</si>
  <si>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</si>
  <si>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</si>
  <si>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</si>
  <si>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</si>
  <si>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</si>
  <si>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</si>
  <si>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</si>
  <si>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</si>
  <si>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</si>
  <si>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</si>
  <si>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</si>
  <si>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</si>
  <si>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</si>
  <si>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</si>
  <si>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</si>
  <si>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</si>
  <si>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</si>
  <si>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</si>
  <si>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</si>
  <si>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</si>
  <si>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</si>
  <si>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</si>
  <si>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</si>
  <si>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</si>
  <si>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</si>
  <si>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</si>
  <si>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</si>
  <si>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</si>
  <si>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</si>
  <si>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</si>
  <si>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</si>
  <si>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</si>
  <si>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</si>
  <si>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</si>
  <si>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</si>
  <si>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</si>
  <si>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</si>
  <si>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</si>
  <si>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</si>
  <si>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</si>
  <si>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</si>
  <si>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</si>
  <si>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</si>
  <si>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</si>
  <si>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</si>
  <si>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</si>
  <si>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</si>
  <si>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</si>
  <si>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</si>
  <si>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</si>
  <si>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</si>
  <si>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</si>
  <si>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</si>
  <si>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</si>
  <si>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</si>
  <si>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</si>
  <si>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</si>
  <si>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</si>
  <si>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</si>
  <si>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</si>
  <si>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</si>
  <si>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</si>
  <si>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</si>
  <si>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</si>
  <si>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</si>
  <si>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</si>
  <si>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</si>
  <si>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</si>
  <si>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</si>
  <si>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</si>
  <si>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</si>
  <si>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</si>
  <si>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</si>
  <si>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</si>
  <si>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</si>
  <si>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</si>
  <si>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</si>
  <si>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</si>
  <si>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</si>
  <si>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</si>
  <si>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</si>
  <si>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</si>
  <si>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</si>
  <si>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</si>
  <si>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</si>
  <si>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</si>
  <si>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</si>
  <si>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</si>
  <si>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</si>
  <si>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</si>
  <si>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</si>
  <si>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</si>
  <si>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</si>
  <si>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</si>
  <si>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</si>
  <si>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</si>
  <si>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</si>
  <si>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</si>
  <si>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</si>
  <si>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</si>
  <si>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</si>
  <si>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</si>
  <si>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</si>
  <si>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</si>
  <si>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</si>
  <si>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</si>
  <si>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</si>
  <si>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</si>
  <si>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</si>
  <si>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</si>
  <si>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</si>
  <si>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</si>
  <si>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</si>
  <si>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</si>
  <si>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</si>
  <si>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</si>
  <si>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</si>
  <si>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</si>
  <si>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</si>
  <si>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</si>
  <si>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</si>
  <si>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</si>
  <si>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</si>
  <si>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</si>
  <si>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</si>
  <si>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</si>
  <si>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</si>
  <si>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</si>
  <si>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</si>
  <si>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</si>
  <si>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</si>
  <si>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</si>
  <si>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</si>
  <si>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</si>
  <si>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</si>
  <si>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</si>
  <si>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</si>
  <si>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</si>
  <si>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</si>
  <si>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</si>
  <si>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</si>
  <si>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</si>
  <si>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</si>
  <si>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</si>
  <si>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</si>
  <si>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</si>
  <si>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</si>
  <si>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</si>
  <si>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</si>
  <si>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</si>
  <si>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</si>
  <si>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</si>
  <si>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</si>
  <si>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</si>
  <si>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</si>
  <si>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</si>
  <si>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</si>
  <si>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</si>
  <si>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</si>
  <si>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</si>
  <si>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</si>
  <si>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</si>
  <si>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</si>
  <si>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</si>
  <si>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</si>
  <si>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</si>
  <si>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</si>
  <si>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</si>
  <si>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</si>
  <si>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</si>
  <si>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</si>
  <si>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</si>
  <si>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</si>
  <si>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</si>
  <si>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</si>
  <si>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</si>
  <si>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</si>
  <si>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</si>
  <si>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</si>
  <si>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</si>
  <si>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</si>
  <si>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</si>
  <si>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</si>
  <si>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</si>
  <si>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</si>
  <si>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</si>
  <si>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</si>
  <si>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</si>
  <si>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</si>
  <si>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</si>
  <si>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</si>
  <si>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</si>
  <si>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</si>
  <si>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</si>
  <si>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</si>
  <si>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</si>
  <si>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</si>
  <si>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</si>
  <si>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</si>
  <si>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</si>
  <si>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</si>
  <si>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</si>
  <si>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</si>
  <si>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</si>
  <si>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</si>
  <si>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</si>
  <si>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</si>
  <si>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</si>
  <si>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</si>
  <si>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</si>
  <si>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</si>
  <si>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</si>
  <si>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</si>
  <si>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</si>
  <si>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</si>
  <si>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</si>
  <si>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</si>
  <si>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</si>
  <si>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</si>
  <si>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</si>
  <si>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</si>
  <si>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</si>
  <si>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</si>
  <si>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</si>
  <si>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</si>
  <si>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</si>
  <si>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</si>
  <si>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</si>
  <si>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</si>
  <si>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</si>
  <si>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</si>
  <si>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</si>
  <si>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</si>
  <si>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</si>
  <si>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</si>
  <si>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</si>
  <si>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</si>
  <si>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</si>
  <si>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</si>
  <si>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</si>
  <si>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</si>
  <si>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</si>
  <si>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</si>
  <si>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</si>
  <si>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</si>
  <si>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</si>
  <si>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</si>
  <si>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</si>
  <si>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</si>
  <si>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</si>
  <si>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</si>
  <si>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</si>
  <si>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</si>
  <si>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</si>
  <si>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</si>
  <si>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</si>
  <si>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</si>
  <si>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</si>
  <si>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</si>
  <si>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</si>
  <si>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</si>
  <si>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</si>
  <si>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</si>
  <si>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</si>
  <si>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</si>
  <si>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</si>
  <si>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</si>
  <si>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</si>
  <si>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</si>
  <si>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</si>
  <si>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</si>
  <si>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</si>
  <si>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</si>
  <si>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</si>
  <si>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</si>
  <si>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</si>
  <si>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</si>
  <si>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</si>
  <si>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</si>
  <si>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</si>
  <si>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</si>
  <si>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</si>
  <si>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</si>
  <si>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</si>
  <si>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</si>
  <si>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</si>
  <si>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</si>
  <si>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</si>
  <si>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</si>
  <si>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</si>
  <si>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</si>
  <si>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</si>
  <si>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</si>
  <si>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</si>
  <si>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</si>
  <si>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</si>
  <si>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</si>
  <si>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</si>
  <si>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</si>
  <si>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</si>
  <si>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</si>
  <si>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</si>
  <si>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</si>
  <si>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</si>
  <si>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</si>
  <si>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</si>
  <si>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</si>
  <si>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</si>
  <si>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</si>
  <si>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</si>
  <si>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</si>
  <si>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</si>
  <si>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</si>
  <si>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</si>
  <si>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</si>
  <si>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</si>
  <si>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</si>
  <si>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</si>
  <si>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</si>
  <si>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</si>
  <si>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</si>
  <si>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</si>
  <si>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</si>
  <si>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</si>
  <si>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</si>
  <si>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</si>
  <si>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</si>
  <si>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</si>
  <si>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</si>
  <si>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</si>
  <si>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</si>
  <si>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</si>
  <si>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</si>
  <si>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</si>
  <si>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</si>
  <si>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</si>
  <si>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</si>
  <si>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</si>
  <si>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</si>
  <si>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</si>
  <si>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</si>
  <si>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</si>
  <si>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</si>
  <si>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</si>
  <si>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</si>
  <si>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</si>
  <si>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</si>
  <si>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</si>
  <si>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</si>
  <si>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</si>
  <si>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</si>
  <si>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</si>
  <si>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</si>
  <si>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</si>
  <si>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</si>
  <si>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</si>
  <si>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</si>
  <si>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</si>
  <si>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</si>
  <si>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</si>
  <si>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</si>
  <si>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</si>
  <si>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</si>
  <si>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</si>
  <si>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</si>
  <si>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</si>
  <si>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</si>
  <si>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</si>
  <si>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</si>
  <si>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</si>
  <si>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</si>
  <si>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</si>
  <si>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</si>
  <si>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</si>
  <si>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</si>
  <si>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</si>
  <si>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</si>
  <si>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</si>
  <si>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</si>
  <si>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</si>
  <si>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</si>
  <si>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</si>
  <si>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</si>
  <si>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</si>
  <si>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</si>
  <si>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</si>
  <si>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</si>
  <si>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</si>
  <si>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</si>
  <si>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</si>
  <si>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</si>
  <si>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</si>
  <si>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</si>
  <si>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</si>
  <si>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</si>
  <si>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</si>
  <si>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</si>
  <si>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</si>
  <si>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</si>
  <si>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</si>
  <si>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</si>
  <si>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</si>
  <si>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</si>
  <si>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</si>
  <si>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</si>
  <si>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</si>
  <si>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</si>
  <si>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</si>
  <si>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</si>
  <si>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</si>
  <si>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</si>
  <si>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</si>
  <si>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</si>
  <si>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</si>
  <si>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</si>
  <si>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</si>
  <si>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</si>
  <si>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</si>
  <si>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</si>
  <si>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</si>
  <si>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</si>
  <si>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</si>
  <si>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</si>
  <si>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</si>
  <si>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</si>
  <si>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</si>
  <si>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</si>
  <si>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</si>
  <si>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</si>
  <si>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</si>
  <si>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</si>
  <si>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</si>
  <si>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</si>
  <si>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</si>
  <si>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</si>
  <si>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</si>
  <si>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</si>
  <si>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</si>
  <si>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</si>
  <si>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</si>
  <si>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</si>
  <si>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</si>
  <si>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</si>
  <si>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</si>
  <si>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</si>
  <si>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</si>
  <si>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</si>
  <si>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</si>
  <si>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</si>
  <si>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</si>
  <si>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</si>
  <si>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</si>
  <si>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</si>
  <si>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</si>
  <si>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</si>
  <si>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</si>
  <si>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</si>
  <si>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</si>
  <si>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</si>
  <si>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</si>
  <si>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</si>
  <si>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</si>
  <si>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</si>
  <si>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</si>
  <si>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</si>
  <si>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</si>
  <si>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</si>
  <si>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</si>
  <si>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</si>
  <si>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</si>
  <si>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</si>
  <si>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</si>
  <si>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</si>
  <si>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</si>
  <si>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</si>
  <si>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</si>
  <si>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</si>
  <si>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</si>
  <si>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</si>
  <si>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</si>
  <si>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</si>
  <si>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</si>
  <si>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</si>
  <si>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</si>
  <si>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</si>
  <si>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</si>
  <si>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</si>
  <si>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</si>
  <si>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</si>
  <si>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</si>
  <si>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</si>
  <si>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</si>
  <si>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</si>
  <si>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</si>
  <si>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</si>
  <si>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</si>
  <si>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</si>
  <si>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</si>
  <si>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</si>
  <si>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</si>
  <si>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</si>
  <si>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</si>
  <si>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</si>
  <si>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</si>
  <si>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</si>
  <si>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</si>
  <si>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</si>
  <si>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</si>
  <si>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</si>
  <si>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</si>
  <si>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</si>
  <si>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</si>
  <si>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</si>
  <si>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</si>
  <si>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</si>
  <si>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</si>
  <si>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</si>
  <si>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</si>
  <si>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</si>
  <si>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</si>
  <si>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</si>
  <si>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</si>
  <si>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</si>
  <si>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</si>
  <si>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</si>
  <si>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</si>
  <si>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</si>
  <si>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</si>
  <si>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</si>
  <si>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</si>
  <si>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</si>
  <si>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</si>
  <si>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</si>
  <si>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</si>
  <si>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</si>
  <si>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</si>
  <si>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</si>
  <si>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</si>
  <si>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</si>
  <si>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</si>
  <si>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</si>
  <si>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</si>
  <si>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</si>
  <si>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</si>
  <si>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</si>
  <si>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</si>
  <si>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</si>
  <si>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</si>
  <si>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</si>
  <si>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</si>
  <si>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</si>
  <si>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</si>
  <si>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</si>
  <si>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</si>
  <si>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</si>
  <si>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</si>
  <si>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</si>
  <si>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</si>
  <si>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</si>
  <si>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</si>
  <si>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</si>
  <si>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</si>
  <si>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</si>
  <si>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</si>
  <si>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</si>
  <si>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</si>
  <si>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</si>
  <si>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</si>
  <si>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</si>
  <si>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</si>
  <si>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</si>
  <si>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</si>
  <si>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</si>
  <si>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</si>
  <si>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</si>
  <si>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</si>
  <si>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</si>
  <si>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</si>
  <si>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</si>
  <si>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</si>
  <si>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</si>
  <si>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</si>
  <si>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</si>
  <si>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</si>
  <si>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</si>
  <si>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</si>
  <si>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</si>
  <si>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</si>
  <si>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</si>
  <si>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</si>
  <si>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</si>
  <si>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</si>
  <si>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</si>
  <si>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</si>
  <si>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</si>
  <si>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</si>
  <si>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</si>
  <si>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</si>
  <si>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</si>
  <si>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</si>
  <si>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</si>
  <si>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</si>
  <si>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</si>
  <si>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</si>
  <si>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</si>
  <si>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</si>
  <si>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</si>
  <si>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</si>
  <si>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</si>
  <si>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</si>
  <si>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</si>
  <si>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</si>
  <si>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</si>
  <si>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</si>
  <si>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</si>
  <si>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</si>
  <si>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</si>
  <si>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</si>
  <si>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</si>
  <si>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</si>
  <si>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</si>
  <si>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</si>
  <si>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</si>
  <si>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</si>
  <si>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</si>
  <si>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</si>
  <si>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</si>
  <si>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</si>
  <si>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</si>
  <si>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</si>
  <si>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</si>
  <si>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</si>
  <si>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</si>
  <si>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</si>
  <si>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</si>
  <si>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</si>
  <si>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</si>
  <si>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</si>
  <si>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</si>
  <si>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</si>
  <si>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</si>
  <si>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</si>
  <si>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</si>
  <si>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</si>
  <si>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</si>
  <si>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</si>
  <si>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</si>
  <si>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</si>
  <si>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</si>
  <si>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</si>
  <si>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</si>
  <si>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</si>
  <si>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</si>
  <si>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</si>
  <si>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</si>
  <si>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</si>
  <si>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</si>
  <si>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</si>
  <si>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</si>
  <si>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</si>
  <si>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</si>
  <si>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</si>
  <si>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</si>
  <si>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</si>
  <si>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</si>
  <si>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</si>
  <si>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</si>
  <si>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</si>
  <si>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</si>
  <si>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</si>
  <si>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</si>
  <si>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</si>
  <si>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</si>
  <si>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</si>
  <si>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</si>
  <si>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</si>
  <si>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</si>
  <si>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</si>
  <si>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</si>
  <si>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</si>
  <si>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</si>
  <si>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</si>
  <si>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</si>
  <si>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</si>
  <si>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</si>
  <si>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</si>
  <si>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</si>
  <si>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</si>
  <si>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</si>
  <si>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</si>
  <si>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</si>
  <si>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</si>
  <si>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</si>
  <si>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</si>
  <si>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</si>
  <si>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</si>
  <si>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</si>
  <si>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</si>
  <si>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</si>
  <si>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</si>
  <si>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</si>
  <si>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</si>
  <si>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</si>
  <si>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</si>
  <si>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</si>
  <si>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</si>
  <si>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</si>
  <si>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</si>
  <si>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</si>
  <si>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</si>
  <si>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</si>
  <si>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</si>
  <si>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</si>
  <si>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</si>
  <si>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</si>
  <si>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</si>
  <si>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</si>
  <si>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</si>
  <si>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</si>
  <si>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</si>
  <si>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</si>
  <si>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</si>
  <si>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</si>
  <si>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</si>
  <si>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</si>
  <si>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</si>
  <si>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</si>
  <si>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</si>
  <si>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</si>
  <si>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</si>
  <si>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</si>
  <si>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</si>
  <si>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</si>
  <si>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</si>
  <si>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</si>
  <si>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</si>
  <si>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</si>
  <si>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</si>
  <si>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</si>
  <si>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</si>
  <si>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</si>
  <si>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</si>
  <si>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</si>
  <si>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</si>
  <si>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</si>
  <si>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</si>
  <si>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</si>
  <si>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</si>
  <si>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</si>
  <si>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</si>
  <si>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</si>
  <si>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</si>
  <si>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</si>
  <si>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</si>
  <si>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</si>
  <si>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</si>
  <si>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</si>
  <si>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</si>
  <si>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</si>
  <si>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</si>
  <si>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</si>
  <si>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</si>
  <si>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</si>
  <si>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</si>
  <si>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</si>
  <si>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</si>
  <si>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</si>
  <si>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</si>
  <si>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</si>
  <si>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</si>
  <si>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</si>
  <si>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</si>
  <si>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</si>
  <si>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</si>
  <si>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</si>
  <si>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</si>
  <si>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</si>
  <si>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</si>
  <si>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</si>
  <si>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</si>
  <si>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</si>
  <si>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</si>
  <si>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</si>
  <si>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</si>
  <si>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</si>
  <si>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</si>
  <si>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</si>
  <si>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</si>
  <si>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</si>
  <si>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</si>
  <si>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</si>
  <si>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</si>
  <si>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</si>
  <si>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</si>
  <si>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</si>
  <si>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</si>
  <si>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</si>
  <si>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</si>
  <si>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</si>
  <si>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</si>
  <si>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</si>
  <si>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</si>
  <si>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</si>
  <si>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</si>
  <si>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</si>
  <si>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</si>
  <si>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</si>
  <si>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</si>
  <si>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</si>
  <si>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</si>
  <si>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</si>
  <si>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</si>
  <si>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</si>
  <si>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</si>
  <si>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</si>
  <si>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</si>
  <si>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</si>
  <si>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</si>
  <si>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</si>
  <si>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</si>
  <si>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</si>
  <si>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</si>
  <si>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</si>
  <si>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</si>
  <si>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</si>
  <si>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</si>
  <si>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</si>
  <si>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</si>
  <si>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</si>
  <si>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</si>
  <si>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</si>
  <si>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</si>
  <si>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</si>
  <si>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</si>
  <si>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</si>
  <si>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</si>
  <si>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</si>
  <si>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</si>
  <si>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</si>
  <si>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</si>
  <si>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</si>
  <si>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</si>
  <si>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</si>
  <si>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</si>
  <si>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</si>
  <si>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</si>
  <si>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</si>
  <si>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</si>
  <si>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</si>
  <si>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</si>
  <si>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</si>
  <si>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</si>
  <si>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</si>
  <si>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</si>
  <si>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</si>
  <si>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</si>
  <si>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</si>
  <si>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</si>
  <si>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</si>
  <si>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</si>
  <si>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</si>
  <si>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</si>
  <si>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</si>
  <si>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</si>
  <si>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</si>
  <si>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</si>
  <si>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</si>
  <si>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</si>
  <si>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</si>
  <si>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</si>
  <si>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</si>
  <si>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</si>
  <si>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</si>
  <si>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</si>
  <si>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</si>
  <si>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</si>
  <si>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</si>
  <si>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</si>
  <si>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</si>
  <si>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</si>
  <si>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</si>
  <si>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</si>
  <si>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</si>
  <si>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</si>
  <si>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</si>
  <si>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</si>
  <si>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</si>
  <si>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</si>
  <si>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</si>
  <si>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</si>
  <si>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</si>
  <si>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</si>
  <si>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</si>
  <si>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</si>
  <si>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</si>
  <si>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</si>
  <si>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</si>
  <si>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</si>
  <si>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</si>
  <si>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</si>
  <si>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</si>
  <si>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</si>
  <si>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</si>
  <si>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</si>
  <si>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</si>
  <si>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</si>
  <si>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</si>
  <si>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</si>
  <si>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</si>
  <si>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</si>
  <si>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</si>
  <si>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</si>
  <si>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</si>
  <si>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</si>
  <si>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</si>
  <si>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</si>
  <si>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</si>
  <si>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</si>
  <si>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</si>
  <si>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</si>
  <si>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</si>
  <si>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</si>
  <si>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</si>
  <si>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</si>
  <si>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</si>
  <si>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</si>
  <si>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</si>
  <si>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</si>
  <si>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</si>
  <si>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</si>
  <si>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</si>
  <si>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</si>
  <si>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</si>
  <si>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</si>
  <si>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</si>
  <si>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</si>
  <si>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</si>
  <si>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</si>
  <si>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</si>
  <si>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</si>
  <si>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</si>
  <si>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</si>
  <si>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</si>
  <si>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</si>
  <si>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</si>
  <si>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</si>
  <si>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</si>
  <si>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</si>
  <si>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</si>
  <si>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</si>
  <si>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</si>
  <si>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</si>
  <si>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</si>
  <si>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</si>
  <si>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</si>
  <si>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</si>
  <si>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</si>
  <si>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</si>
  <si>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</si>
  <si>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</si>
  <si>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</si>
  <si>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</si>
  <si>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</si>
  <si>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</si>
  <si>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</si>
  <si>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</si>
  <si>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</si>
  <si>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</si>
  <si>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</si>
  <si>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</si>
  <si>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</si>
  <si>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</si>
  <si>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</si>
  <si>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</si>
  <si>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</si>
  <si>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</si>
  <si>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</si>
  <si>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</si>
  <si>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</si>
  <si>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</si>
  <si>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</si>
  <si>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</si>
  <si>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</si>
  <si>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</si>
  <si>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</si>
  <si>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</si>
  <si>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</si>
  <si>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</si>
  <si>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</si>
  <si>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</si>
  <si>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</si>
  <si>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</si>
  <si>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</si>
  <si>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</si>
  <si>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</si>
  <si>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</si>
  <si>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</si>
  <si>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</si>
  <si>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</si>
  <si>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</si>
  <si>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</si>
  <si>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</si>
  <si>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</si>
  <si>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</si>
  <si>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</si>
  <si>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</si>
  <si>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</si>
  <si>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</si>
  <si>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</si>
  <si>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</si>
  <si>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</si>
  <si>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</si>
  <si>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</si>
  <si>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</si>
  <si>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</si>
  <si>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</si>
  <si>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</si>
  <si>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</si>
  <si>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</si>
  <si>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</si>
  <si>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</si>
  <si>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</si>
  <si>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</si>
  <si>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</si>
  <si>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</si>
  <si>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</si>
  <si>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</si>
  <si>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</si>
  <si>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</si>
  <si>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</si>
  <si>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</si>
  <si>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</si>
  <si>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</si>
  <si>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</si>
  <si>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</si>
  <si>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</si>
  <si>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</si>
  <si>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</si>
  <si>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</si>
  <si>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</si>
  <si>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</si>
  <si>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</si>
  <si>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</si>
  <si>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</si>
  <si>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</si>
  <si>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</si>
  <si>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</si>
  <si>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</si>
  <si>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</si>
  <si>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</si>
  <si>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</si>
  <si>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</si>
  <si>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</si>
  <si>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</si>
  <si>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</si>
  <si>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</si>
  <si>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</si>
  <si>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</si>
  <si>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</si>
  <si>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</si>
  <si>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</si>
  <si>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</si>
  <si>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</si>
  <si>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</si>
  <si>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</si>
  <si>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</si>
  <si>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</si>
  <si>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</si>
  <si>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</si>
  <si>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</si>
  <si>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</si>
  <si>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</si>
  <si>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</si>
  <si>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</si>
  <si>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</si>
  <si>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</si>
  <si>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</si>
  <si>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</si>
  <si>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</si>
  <si>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</si>
  <si>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</si>
  <si>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</si>
  <si>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</si>
  <si>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</si>
  <si>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</si>
  <si>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</si>
  <si>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</si>
  <si>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</si>
  <si>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</si>
  <si>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</si>
  <si>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</si>
  <si>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</si>
  <si>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</si>
  <si>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</si>
  <si>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</si>
  <si>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</si>
  <si>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</si>
  <si>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</si>
  <si>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</si>
  <si>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</si>
  <si>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</si>
  <si>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</si>
  <si>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</si>
  <si>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</si>
  <si>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</si>
  <si>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</si>
  <si>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</si>
  <si>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</si>
  <si>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</si>
  <si>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</si>
  <si>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</si>
  <si>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</si>
  <si>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</si>
  <si>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</si>
  <si>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</si>
  <si>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</si>
  <si>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</si>
  <si>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</si>
  <si>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</si>
  <si>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</si>
  <si>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</si>
  <si>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</si>
  <si>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</si>
  <si>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</si>
  <si>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</si>
  <si>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</si>
  <si>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</si>
  <si>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</si>
  <si>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</si>
  <si>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</si>
  <si>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</si>
  <si>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</si>
  <si>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</si>
  <si>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</si>
  <si>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</si>
  <si>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</si>
  <si>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</si>
  <si>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</si>
  <si>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</si>
  <si>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</si>
  <si>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</si>
  <si>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</si>
  <si>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</si>
  <si>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</si>
  <si>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</si>
  <si>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</si>
  <si>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</si>
  <si>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</si>
  <si>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</si>
  <si>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</si>
  <si>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</si>
  <si>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</si>
  <si>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</si>
  <si>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</si>
  <si>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</si>
  <si>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</si>
  <si>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</si>
  <si>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</si>
  <si>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</si>
  <si>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</si>
  <si>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</si>
  <si>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</si>
  <si>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</si>
  <si>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</si>
  <si>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</si>
  <si>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</si>
  <si>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</si>
  <si>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</si>
  <si>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</si>
  <si>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</si>
  <si>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</si>
  <si>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</si>
  <si>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</si>
  <si>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</si>
  <si>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</si>
  <si>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</si>
  <si>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</si>
  <si>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</si>
  <si>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</si>
  <si>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</si>
  <si>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</si>
  <si>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</si>
  <si>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</si>
  <si>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</si>
  <si>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</si>
  <si>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</si>
  <si>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</si>
  <si>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</si>
  <si>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</si>
  <si>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</si>
  <si>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</si>
  <si>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</si>
  <si>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</si>
  <si>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</si>
  <si>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</si>
  <si>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</si>
  <si>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</si>
  <si>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</si>
  <si>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</si>
  <si>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</si>
  <si>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</si>
  <si>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</si>
  <si>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</si>
  <si>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</si>
  <si>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</si>
  <si>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</si>
  <si>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</si>
  <si>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</si>
  <si>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</si>
  <si>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</si>
  <si>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</si>
  <si>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</si>
  <si>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</si>
  <si>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</si>
  <si>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</si>
  <si>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</si>
  <si>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</si>
  <si>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</si>
  <si>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</si>
  <si>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</si>
  <si>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</si>
  <si>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</si>
  <si>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</si>
  <si>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</si>
  <si>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</si>
  <si>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</si>
  <si>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</si>
  <si>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</si>
  <si>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</si>
  <si>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</si>
  <si>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</si>
  <si>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</si>
  <si>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</si>
  <si>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</si>
  <si>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</si>
  <si>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</si>
  <si>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</si>
  <si>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</si>
  <si>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</si>
  <si>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</si>
  <si>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</si>
  <si>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</si>
  <si>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</si>
  <si>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</si>
  <si>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</si>
  <si>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</si>
  <si>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</si>
  <si>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</si>
  <si>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</si>
  <si>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</si>
  <si>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</si>
  <si>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</si>
  <si>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</si>
  <si>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</si>
  <si>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</si>
  <si>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</si>
  <si>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</si>
  <si>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</si>
  <si>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</si>
  <si>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</si>
  <si>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</si>
  <si>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</si>
  <si>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</si>
  <si>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</si>
  <si>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</si>
  <si>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</si>
  <si>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</si>
  <si>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</si>
  <si>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</si>
  <si>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</si>
  <si>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</si>
  <si>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</si>
  <si>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</si>
  <si>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</si>
  <si>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</si>
  <si>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</si>
  <si>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</si>
  <si>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</si>
  <si>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</si>
  <si>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</si>
  <si>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</si>
  <si>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</si>
  <si>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</si>
  <si>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</si>
  <si>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</si>
  <si>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</si>
  <si>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</si>
  <si>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</si>
  <si>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</si>
  <si>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</si>
  <si>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</si>
  <si>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</si>
  <si>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</si>
  <si>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</si>
  <si>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</si>
  <si>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</si>
  <si>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</si>
  <si>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</si>
  <si>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</si>
  <si>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</si>
  <si>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</si>
  <si>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</si>
  <si>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</si>
  <si>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</si>
  <si>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</si>
  <si>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</si>
  <si>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</si>
  <si>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</si>
  <si>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</si>
  <si>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</si>
  <si>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</si>
  <si>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</si>
  <si>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</si>
  <si>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</si>
  <si>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</si>
  <si>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</si>
  <si>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</si>
  <si>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</si>
  <si>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</si>
  <si>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</si>
  <si>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</si>
  <si>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</si>
  <si>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</si>
  <si>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</si>
  <si>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</si>
  <si>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</si>
  <si>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</si>
  <si>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</si>
  <si>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</si>
  <si>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</si>
  <si>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</si>
  <si>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</si>
  <si>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</si>
  <si>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</si>
  <si>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</si>
  <si>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</si>
  <si>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</si>
  <si>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</si>
  <si>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</si>
  <si>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</si>
  <si>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</si>
  <si>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</si>
  <si>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</si>
  <si>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</si>
  <si>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</si>
  <si>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</si>
  <si>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</si>
  <si>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</si>
  <si>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</si>
  <si>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</si>
  <si>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</si>
  <si>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</si>
  <si>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</si>
  <si>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</si>
  <si>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</si>
  <si>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</si>
  <si>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</si>
  <si>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</si>
  <si>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</si>
  <si>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</si>
  <si>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</si>
  <si>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</si>
  <si>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</si>
  <si>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</si>
  <si>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</si>
  <si>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</si>
  <si>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</si>
  <si>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</si>
  <si>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</si>
  <si>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</si>
  <si>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</si>
  <si>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</si>
  <si>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</si>
  <si>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</si>
  <si>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</si>
  <si>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</si>
  <si>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</si>
  <si>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</si>
  <si>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</si>
  <si>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</si>
  <si>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</si>
  <si>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</si>
  <si>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</si>
  <si>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</si>
  <si>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</si>
  <si>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</si>
  <si>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</si>
  <si>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</si>
  <si>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</si>
  <si>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</si>
  <si>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</si>
  <si>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</si>
  <si>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</si>
  <si>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</si>
  <si>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</si>
  <si>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</si>
  <si>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</si>
  <si>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</si>
  <si>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</si>
  <si>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</si>
  <si>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</si>
  <si>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</si>
  <si>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</si>
  <si>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</si>
  <si>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</si>
  <si>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</si>
  <si>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</si>
  <si>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</si>
  <si>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</si>
  <si>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</si>
  <si>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</si>
  <si>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</si>
  <si>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</si>
  <si>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</si>
  <si>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</si>
  <si>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</si>
  <si>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</si>
  <si>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</si>
  <si>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</si>
  <si>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</si>
  <si>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</si>
  <si>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</si>
  <si>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</si>
  <si>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</si>
  <si>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</si>
  <si>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</si>
  <si>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</si>
  <si>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</si>
  <si>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</si>
  <si>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</si>
  <si>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</si>
  <si>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</si>
  <si>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</si>
  <si>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</si>
  <si>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</si>
  <si>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</si>
  <si>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</si>
  <si>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</si>
  <si>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</si>
  <si>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</si>
  <si>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</si>
  <si>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</si>
  <si>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</si>
  <si>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</si>
  <si>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</si>
  <si>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</si>
  <si>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</si>
  <si>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</si>
  <si>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</si>
  <si>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</si>
  <si>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</si>
  <si>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</si>
  <si>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</si>
  <si>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</si>
  <si>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</si>
  <si>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</si>
  <si>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</si>
  <si>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</si>
  <si>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</si>
  <si>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</si>
  <si>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</si>
  <si>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</si>
  <si>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</si>
  <si>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</si>
  <si>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</si>
  <si>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</si>
  <si>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</si>
  <si>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</si>
  <si>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</si>
  <si>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</si>
  <si>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</si>
  <si>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</si>
  <si>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</si>
  <si>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</si>
  <si>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</si>
  <si>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</si>
  <si>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</si>
  <si>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</si>
  <si>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</si>
  <si>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</si>
  <si>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</si>
  <si>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</si>
  <si>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</si>
  <si>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</si>
  <si>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</si>
  <si>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</si>
  <si>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</si>
  <si>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</si>
  <si>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</si>
  <si>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</si>
  <si>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</si>
  <si>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</si>
  <si>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</si>
  <si>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</si>
  <si>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</si>
  <si>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</si>
  <si>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</si>
  <si>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</si>
  <si>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</si>
  <si>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</si>
  <si>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</si>
  <si>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</si>
  <si>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</si>
  <si>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</si>
  <si>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</si>
  <si>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</si>
  <si>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</si>
  <si>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</si>
  <si>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</si>
  <si>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</si>
  <si>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</si>
  <si>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</si>
  <si>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</si>
  <si>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</si>
  <si>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</si>
  <si>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</si>
  <si>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</si>
  <si>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</si>
  <si>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</si>
  <si>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</si>
  <si>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</si>
  <si>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</si>
  <si>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</si>
  <si>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</si>
  <si>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</si>
  <si>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</si>
  <si>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</si>
  <si>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</si>
  <si>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</si>
  <si>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</si>
  <si>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</si>
  <si>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</si>
  <si>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</si>
  <si>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</si>
  <si>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</si>
  <si>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</si>
  <si>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</si>
  <si>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</si>
  <si>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</si>
  <si>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</si>
  <si>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</si>
  <si>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</si>
  <si>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</si>
  <si>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</si>
  <si>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</si>
  <si>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</si>
  <si>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</si>
  <si>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</si>
  <si>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</si>
  <si>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</si>
  <si>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</si>
  <si>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</si>
  <si>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</si>
  <si>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</si>
  <si>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</si>
  <si>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</si>
  <si>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</si>
  <si>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</si>
  <si>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</si>
  <si>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</si>
  <si>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</si>
  <si>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</si>
  <si>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</si>
  <si>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</si>
  <si>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</si>
  <si>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</si>
  <si>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</si>
  <si>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</si>
  <si>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</si>
  <si>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</si>
  <si>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</si>
  <si>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</si>
  <si>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</si>
  <si>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</si>
  <si>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</si>
  <si>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</si>
  <si>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</si>
  <si>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</si>
  <si>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</si>
  <si>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</si>
  <si>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</si>
  <si>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</si>
  <si>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</si>
  <si>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</si>
  <si>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</si>
  <si>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</si>
  <si>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</si>
  <si>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</si>
  <si>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</si>
  <si>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</si>
  <si>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</si>
  <si>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</si>
  <si>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</si>
  <si>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</si>
  <si>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</si>
  <si>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</si>
  <si>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</si>
  <si>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</si>
  <si>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</si>
  <si>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</si>
  <si>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</si>
  <si>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</si>
  <si>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</si>
  <si>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</si>
  <si>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</si>
  <si>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</si>
  <si>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</si>
  <si>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</si>
  <si>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</si>
  <si>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</si>
  <si>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</si>
  <si>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</si>
  <si>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</si>
  <si>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</si>
  <si>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</si>
  <si>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</si>
  <si>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</si>
  <si>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</si>
  <si>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</si>
  <si>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</si>
  <si>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</si>
  <si>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</si>
  <si>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</si>
  <si>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</si>
  <si>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</si>
  <si>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</si>
  <si>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</si>
  <si>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</si>
  <si>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</si>
  <si>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</si>
  <si>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</si>
  <si>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</si>
  <si>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</si>
  <si>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</si>
  <si>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</si>
  <si>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</si>
  <si>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</si>
  <si>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</si>
  <si>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</si>
  <si>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</si>
  <si>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</si>
  <si>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</si>
  <si>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</si>
  <si>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</si>
  <si>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</si>
  <si>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</si>
  <si>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</si>
  <si>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</si>
  <si>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</si>
  <si>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</si>
  <si>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</si>
  <si>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</si>
  <si>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</si>
  <si>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</si>
  <si>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</si>
  <si>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</si>
  <si>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</si>
  <si>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</si>
  <si>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</si>
  <si>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</si>
  <si>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</si>
  <si>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</si>
  <si>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</si>
  <si>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</si>
  <si>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</si>
  <si>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</si>
  <si>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</si>
  <si>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</si>
  <si>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</si>
  <si>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</si>
  <si>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</si>
  <si>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</si>
  <si>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</si>
  <si>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</si>
  <si>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</si>
  <si>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</si>
  <si>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</si>
  <si>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</si>
  <si>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</si>
  <si>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</si>
  <si>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</si>
  <si>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</si>
  <si>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</si>
  <si>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</si>
  <si>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</si>
  <si>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</si>
  <si>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</si>
  <si>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</si>
  <si>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</si>
  <si>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</si>
  <si>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</si>
  <si>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</si>
  <si>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</si>
  <si>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</si>
  <si>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</si>
  <si>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</si>
  <si>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</si>
  <si>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</si>
  <si>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</si>
  <si>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</si>
  <si>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</si>
  <si>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</si>
  <si>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</si>
  <si>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</si>
  <si>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</si>
  <si>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</si>
  <si>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</si>
  <si>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</si>
  <si>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</si>
  <si>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</si>
  <si>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</si>
  <si>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</si>
  <si>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</si>
  <si>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</si>
  <si>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</si>
  <si>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</si>
  <si>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</si>
  <si>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</si>
  <si>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</si>
  <si>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</si>
  <si>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</si>
  <si>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</si>
  <si>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</si>
  <si>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</si>
  <si>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</si>
  <si>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</si>
  <si>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</si>
  <si>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</si>
  <si>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</si>
  <si>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</si>
  <si>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</si>
  <si>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</si>
  <si>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</si>
  <si>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</si>
  <si>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</si>
  <si>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</si>
  <si>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</si>
  <si>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</si>
  <si>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</si>
  <si>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</si>
  <si>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</si>
  <si>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</si>
  <si>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</si>
  <si>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</si>
  <si>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</si>
  <si>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</si>
  <si>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</si>
  <si>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</si>
  <si>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</si>
  <si>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</si>
  <si>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</si>
  <si>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</si>
  <si>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</si>
  <si>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</si>
  <si>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</si>
  <si>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</si>
  <si>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</si>
  <si>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</si>
  <si>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</si>
  <si>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</si>
  <si>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</si>
  <si>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</si>
  <si>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</si>
  <si>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</si>
  <si>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</si>
  <si>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</si>
  <si>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</si>
  <si>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</si>
  <si>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</si>
  <si>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</si>
  <si>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</si>
  <si>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</si>
  <si>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</si>
  <si>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</si>
  <si>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</si>
  <si>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</si>
  <si>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</si>
  <si>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</si>
  <si>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</si>
  <si>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</si>
  <si>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</si>
  <si>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</si>
  <si>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</si>
  <si>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</si>
  <si>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</si>
  <si>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</si>
  <si>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</si>
  <si>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</si>
  <si>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</si>
  <si>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</si>
  <si>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</si>
  <si>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</si>
  <si>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</si>
  <si>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</si>
  <si>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</si>
  <si>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</si>
  <si>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</si>
  <si>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</si>
  <si>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</si>
  <si>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</si>
  <si>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</si>
  <si>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</si>
  <si>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</si>
  <si>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</si>
  <si>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</si>
  <si>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</si>
  <si>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</si>
  <si>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</si>
  <si>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</si>
  <si>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</si>
  <si>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</si>
  <si>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</si>
  <si>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</si>
  <si>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</si>
  <si>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</si>
  <si>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</si>
  <si>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</si>
  <si>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</si>
  <si>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</si>
  <si>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</si>
  <si>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</si>
  <si>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</si>
  <si>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</si>
  <si>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</si>
  <si>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</si>
  <si>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</si>
  <si>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</si>
  <si>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</si>
  <si>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</si>
  <si>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</si>
  <si>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</si>
  <si>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</si>
  <si>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</si>
  <si>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</si>
  <si>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</si>
  <si>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</si>
  <si>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</si>
  <si>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</si>
  <si>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</si>
  <si>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</si>
  <si>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</si>
  <si>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</si>
  <si>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</si>
  <si>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</si>
  <si>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</si>
  <si>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</si>
  <si>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</si>
  <si>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</si>
  <si>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</si>
  <si>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</si>
  <si>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</si>
  <si>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</si>
  <si>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</si>
  <si>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</si>
  <si>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</si>
  <si>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</si>
  <si>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</si>
  <si>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</si>
  <si>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</si>
  <si>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</si>
  <si>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</si>
  <si>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</si>
  <si>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</si>
  <si>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</si>
  <si>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</si>
  <si>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</si>
  <si>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</si>
  <si>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</si>
  <si>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</si>
  <si>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</si>
  <si>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</si>
  <si>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</si>
  <si>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</si>
  <si>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</si>
  <si>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</si>
  <si>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</si>
  <si>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</si>
  <si>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</si>
  <si>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</si>
  <si>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</si>
  <si>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</si>
  <si>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</si>
  <si>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</si>
  <si>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</si>
  <si>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</si>
  <si>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</si>
  <si>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</si>
  <si>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</si>
  <si>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</si>
  <si>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</si>
  <si>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</si>
  <si>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</si>
  <si>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</si>
  <si>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</si>
  <si>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</si>
  <si>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</si>
  <si>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</si>
  <si>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</si>
  <si>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</si>
  <si>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</si>
  <si>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</si>
  <si>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</si>
  <si>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</si>
  <si>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</si>
  <si>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</si>
  <si>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</si>
  <si>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</si>
  <si>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</si>
  <si>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</si>
  <si>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</si>
  <si>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</si>
  <si>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</si>
  <si>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</si>
  <si>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</si>
  <si>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</si>
  <si>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</si>
  <si>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</si>
  <si>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</si>
  <si>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</si>
  <si>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</si>
  <si>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</si>
  <si>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</si>
  <si>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</si>
  <si>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</si>
  <si>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</si>
  <si>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</si>
  <si>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</si>
  <si>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</si>
  <si>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</si>
  <si>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</si>
  <si>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</si>
  <si>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</si>
  <si>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</si>
  <si>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</si>
  <si>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</si>
  <si>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</si>
  <si>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</si>
  <si>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</si>
  <si>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</si>
  <si>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</si>
  <si>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</si>
  <si>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</si>
  <si>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</si>
  <si>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</si>
  <si>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</si>
  <si>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</si>
  <si>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</si>
  <si>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</si>
  <si>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</si>
  <si>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</si>
  <si>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</si>
  <si>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</si>
  <si>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</si>
  <si>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</si>
  <si>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</si>
  <si>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</si>
  <si>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</si>
  <si>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</si>
  <si>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</si>
  <si>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</si>
  <si>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</si>
  <si>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</si>
  <si>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</si>
  <si>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</si>
  <si>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</si>
  <si>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</si>
  <si>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</si>
  <si>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</si>
  <si>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</si>
  <si>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</si>
  <si>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</si>
  <si>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</si>
  <si>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</si>
  <si>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</si>
  <si>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</si>
  <si>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</si>
  <si>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</si>
  <si>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</si>
  <si>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</si>
  <si>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</si>
  <si>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</si>
  <si>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</si>
  <si>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</si>
  <si>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</si>
  <si>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</si>
  <si>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</si>
  <si>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</si>
  <si>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</si>
  <si>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</si>
  <si>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</si>
  <si>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</si>
  <si>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</si>
  <si>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</si>
  <si>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</si>
  <si>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</si>
  <si>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</si>
  <si>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</si>
  <si>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</si>
  <si>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</si>
  <si>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</si>
  <si>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</si>
  <si>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</si>
  <si>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</si>
  <si>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</si>
  <si>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</si>
  <si>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</si>
  <si>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</si>
  <si>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</si>
  <si>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</si>
  <si>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</si>
  <si>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</si>
  <si>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</si>
  <si>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</si>
  <si>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</si>
  <si>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</si>
  <si>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</si>
  <si>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</si>
  <si>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</si>
  <si>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</si>
  <si>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</si>
  <si>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</si>
  <si>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</si>
  <si>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</si>
  <si>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</si>
  <si>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</si>
  <si>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</si>
  <si>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</si>
  <si>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</si>
  <si>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</si>
  <si>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</si>
  <si>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</si>
  <si>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</si>
  <si>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</si>
  <si>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</si>
  <si>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</si>
  <si>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</si>
  <si>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</si>
  <si>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</si>
  <si>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</si>
  <si>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</si>
  <si>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</si>
  <si>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</si>
  <si>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</si>
  <si>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</si>
  <si>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</si>
  <si>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</si>
  <si>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</si>
  <si>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</si>
  <si>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</si>
  <si>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</si>
  <si>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</si>
  <si>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</si>
  <si>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</si>
  <si>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</si>
  <si>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</si>
  <si>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</si>
  <si>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</si>
  <si>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</si>
  <si>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</si>
  <si>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</si>
  <si>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</si>
  <si>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</si>
  <si>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</si>
  <si>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</si>
  <si>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</si>
  <si>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</si>
  <si>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</si>
  <si>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</si>
  <si>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</si>
  <si>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</si>
  <si>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</si>
  <si>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</si>
  <si>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</si>
  <si>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</si>
  <si>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</si>
  <si>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</si>
  <si>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</si>
  <si>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</si>
  <si>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</si>
  <si>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</si>
  <si>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</si>
  <si>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</si>
  <si>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</si>
  <si>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</si>
  <si>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</si>
  <si>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</si>
  <si>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</si>
  <si>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</si>
  <si>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</si>
  <si>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</si>
  <si>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</si>
  <si>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</si>
  <si>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</si>
  <si>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</si>
  <si>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</si>
  <si>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</si>
  <si>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</si>
  <si>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</si>
  <si>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</si>
  <si>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</si>
  <si>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</si>
  <si>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</si>
  <si>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</si>
  <si>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</si>
  <si>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</si>
  <si>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</si>
  <si>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</si>
  <si>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</si>
  <si>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</si>
  <si>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</si>
  <si>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</si>
  <si>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</si>
  <si>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</si>
  <si>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</si>
  <si>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</si>
  <si>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</si>
  <si>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</si>
  <si>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</si>
  <si>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</si>
  <si>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</si>
  <si>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</si>
  <si>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</si>
  <si>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</si>
  <si>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</si>
  <si>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</si>
  <si>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</si>
  <si>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</si>
  <si>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</si>
  <si>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</si>
  <si>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</si>
  <si>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</si>
  <si>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</si>
  <si>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</si>
  <si>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</si>
  <si>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</si>
  <si>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</si>
  <si>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</si>
  <si>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</si>
  <si>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</si>
  <si>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</si>
  <si>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</si>
  <si>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</si>
  <si>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</si>
  <si>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</si>
  <si>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</si>
  <si>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</si>
  <si>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</si>
  <si>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</si>
  <si>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</si>
  <si>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</si>
  <si>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</si>
  <si>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</si>
  <si>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</si>
  <si>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</si>
  <si>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</si>
  <si>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</si>
  <si>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</si>
  <si>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</si>
  <si>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</si>
  <si>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</si>
  <si>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</si>
  <si>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</si>
  <si>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</si>
  <si>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</si>
  <si>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</si>
  <si>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</si>
  <si>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</si>
  <si>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</si>
  <si>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</si>
  <si>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</si>
  <si>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</si>
  <si>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</si>
  <si>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</si>
  <si>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</si>
  <si>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</si>
  <si>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</si>
  <si>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</si>
  <si>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</si>
  <si>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</si>
  <si>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</si>
  <si>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</si>
  <si>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</si>
  <si>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</si>
  <si>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</si>
  <si>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</si>
  <si>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</si>
  <si>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</si>
  <si>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</si>
  <si>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</si>
  <si>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</si>
  <si>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</si>
  <si>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</si>
  <si>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</si>
  <si>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</si>
  <si>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</si>
  <si>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</si>
  <si>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</si>
  <si>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</si>
  <si>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</si>
  <si>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</si>
  <si>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</si>
  <si>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</si>
  <si>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</si>
  <si>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</si>
  <si>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</si>
  <si>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</si>
  <si>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</si>
  <si>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</si>
  <si>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</si>
  <si>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</si>
  <si>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</si>
  <si>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</si>
  <si>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</si>
  <si>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</si>
  <si>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</si>
  <si>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</si>
  <si>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</si>
  <si>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</si>
  <si>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</si>
  <si>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</si>
  <si>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</si>
  <si>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</si>
  <si>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</si>
  <si>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</si>
  <si>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</si>
  <si>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</si>
  <si>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</si>
  <si>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</si>
  <si>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</si>
  <si>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</si>
  <si>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</si>
  <si>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</si>
  <si>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</si>
  <si>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</si>
  <si>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</si>
  <si>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</si>
  <si>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</si>
  <si>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</si>
  <si>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</si>
  <si>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</si>
  <si>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</si>
  <si>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</si>
  <si>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</si>
  <si>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</si>
  <si>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</si>
  <si>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</si>
  <si>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</si>
  <si>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</si>
  <si>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</si>
  <si>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</si>
  <si>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</si>
  <si>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</si>
  <si>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</si>
  <si>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</si>
  <si>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</si>
  <si>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</si>
  <si>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</si>
  <si>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</si>
  <si>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</si>
  <si>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</si>
  <si>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</si>
  <si>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</si>
  <si>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</si>
  <si>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</si>
  <si>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</si>
  <si>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</si>
  <si>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</si>
  <si>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</si>
  <si>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</si>
  <si>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</si>
  <si>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</si>
  <si>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</si>
  <si>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</si>
  <si>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</si>
  <si>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</si>
  <si>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</si>
  <si>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</si>
  <si>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</si>
  <si>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</si>
  <si>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</si>
  <si>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</si>
  <si>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</si>
  <si>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</si>
  <si>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</si>
  <si>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</si>
  <si>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</si>
  <si>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</si>
  <si>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</si>
  <si>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</si>
  <si>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</si>
  <si>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</si>
  <si>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</si>
  <si>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</si>
  <si>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</si>
  <si>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</si>
  <si>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</si>
  <si>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</si>
  <si>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</si>
  <si>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</si>
  <si>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</si>
  <si>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</si>
  <si>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</si>
  <si>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</si>
  <si>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</si>
  <si>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</si>
  <si>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</si>
  <si>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</si>
  <si>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</si>
  <si>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</si>
  <si>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</si>
  <si>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</si>
  <si>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</si>
  <si>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</si>
  <si>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</si>
  <si>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</si>
  <si>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</si>
  <si>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</si>
  <si>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</si>
  <si>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</si>
  <si>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</si>
  <si>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</si>
  <si>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</si>
  <si>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</si>
  <si>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</si>
  <si>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</si>
  <si>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</si>
  <si>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</si>
  <si>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</si>
  <si>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</si>
  <si>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</si>
  <si>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</si>
  <si>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</si>
  <si>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</si>
  <si>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</si>
  <si>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</si>
  <si>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</si>
  <si>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</si>
  <si>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</si>
  <si>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</si>
  <si>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</si>
  <si>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</si>
  <si>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</si>
  <si>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</si>
  <si>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</si>
  <si>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</si>
  <si>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</si>
  <si>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</si>
  <si>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</si>
  <si>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</si>
  <si>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</si>
  <si>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</si>
  <si>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</si>
  <si>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</si>
  <si>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</si>
  <si>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</si>
  <si>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</si>
  <si>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</si>
  <si>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</si>
  <si>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</si>
  <si>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</si>
  <si>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</si>
  <si>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</si>
  <si>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</si>
  <si>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</si>
  <si>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</si>
  <si>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</si>
  <si>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</si>
  <si>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</si>
  <si>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</si>
  <si>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</si>
  <si>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</si>
  <si>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</si>
  <si>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</si>
  <si>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</si>
  <si>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</si>
  <si>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</si>
  <si>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</si>
  <si>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</si>
  <si>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</si>
  <si>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</si>
  <si>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</si>
  <si>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</si>
  <si>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</si>
  <si>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</si>
  <si>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</si>
  <si>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</si>
  <si>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</si>
  <si>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</si>
  <si>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</si>
  <si>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</si>
  <si>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</si>
  <si>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</si>
  <si>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</si>
  <si>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</si>
  <si>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</si>
  <si>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</si>
  <si>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</si>
  <si>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</si>
  <si>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</si>
  <si>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</si>
  <si>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</si>
  <si>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</si>
  <si>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</si>
  <si>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</si>
  <si>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</si>
  <si>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</si>
  <si>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</si>
  <si>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</si>
  <si>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</si>
  <si>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</si>
  <si>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</si>
  <si>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</si>
  <si>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</si>
  <si>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</si>
  <si>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</si>
  <si>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</si>
  <si>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</si>
  <si>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</si>
  <si>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</si>
  <si>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</si>
  <si>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</si>
  <si>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</si>
  <si>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</si>
  <si>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</si>
  <si>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</si>
  <si>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</si>
  <si>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</si>
  <si>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</si>
  <si>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</si>
  <si>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</si>
  <si>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</si>
  <si>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</si>
  <si>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</si>
  <si>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</si>
  <si>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</si>
  <si>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</si>
  <si>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</si>
  <si>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</si>
  <si>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</si>
  <si>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</si>
  <si>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</si>
  <si>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</si>
  <si>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</si>
  <si>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</si>
  <si>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</si>
  <si>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</si>
  <si>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</si>
  <si>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</si>
  <si>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</si>
  <si>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</si>
  <si>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</si>
  <si>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</si>
  <si>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</si>
  <si>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</si>
  <si>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</si>
  <si>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</si>
  <si>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</si>
  <si>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</si>
  <si>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</si>
  <si>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</si>
  <si>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</si>
  <si>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</si>
  <si>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</si>
  <si>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</si>
  <si>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</si>
  <si>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</si>
  <si>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</si>
  <si>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</si>
  <si>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</si>
  <si>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</si>
  <si>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</si>
  <si>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</si>
  <si>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</si>
  <si>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</si>
  <si>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</si>
  <si>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</si>
  <si>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</si>
  <si>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</si>
  <si>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</si>
  <si>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</si>
  <si>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</si>
  <si>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</si>
  <si>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</si>
  <si>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</si>
  <si>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</si>
  <si>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</si>
  <si>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</si>
  <si>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</si>
  <si>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</si>
  <si>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</si>
  <si>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</si>
  <si>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</si>
  <si>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</si>
  <si>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</si>
  <si>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</si>
  <si>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</si>
  <si>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</si>
  <si>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</si>
  <si>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</si>
  <si>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</si>
  <si>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</si>
  <si>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</si>
  <si>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</si>
  <si>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</si>
  <si>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</si>
  <si>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</si>
  <si>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</si>
  <si>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</si>
  <si>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</si>
  <si>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</si>
  <si>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</si>
  <si>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</si>
  <si>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</si>
  <si>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</si>
  <si>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</si>
  <si>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</si>
  <si>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</si>
  <si>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</si>
  <si>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</si>
  <si>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</si>
  <si>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</si>
  <si>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</si>
  <si>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</si>
  <si>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</si>
  <si>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</si>
  <si>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</si>
  <si>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</si>
  <si>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</si>
  <si>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</si>
  <si>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</si>
  <si>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</si>
  <si>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</si>
  <si>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</si>
  <si>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</si>
  <si>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</si>
  <si>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</si>
  <si>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</si>
  <si>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</si>
  <si>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</si>
  <si>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</si>
  <si>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</si>
  <si>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</si>
  <si>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</si>
  <si>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</si>
  <si>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</si>
  <si>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</si>
  <si>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</si>
  <si>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</si>
  <si>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</si>
  <si>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</si>
  <si>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</si>
  <si>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</si>
  <si>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</si>
  <si>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</si>
  <si>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</si>
  <si>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</si>
  <si>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</si>
  <si>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</si>
  <si>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</si>
  <si>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</si>
  <si>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</si>
  <si>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</si>
  <si>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</si>
  <si>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</si>
  <si>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</si>
  <si>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</si>
  <si>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</si>
  <si>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</si>
  <si>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</si>
  <si>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</si>
  <si>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</si>
  <si>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</si>
  <si>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</si>
  <si>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</si>
  <si>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</si>
  <si>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</si>
  <si>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</si>
  <si>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</si>
  <si>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</si>
  <si>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</si>
  <si>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</si>
  <si>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</si>
  <si>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</si>
  <si>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</si>
  <si>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</si>
  <si>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</si>
  <si>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</si>
  <si>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</si>
  <si>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</si>
  <si>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</si>
  <si>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</si>
  <si>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</si>
  <si>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</si>
  <si>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</si>
  <si>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</si>
  <si>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</si>
  <si>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</si>
  <si>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</si>
  <si>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</si>
  <si>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</si>
  <si>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</si>
  <si>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</si>
  <si>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</si>
  <si>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</si>
  <si>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</si>
  <si>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</si>
  <si>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</si>
  <si>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</si>
  <si>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</si>
  <si>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</si>
  <si>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</si>
  <si>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</si>
  <si>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</si>
  <si>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</si>
  <si>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</si>
  <si>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</si>
  <si>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</si>
  <si>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</si>
  <si>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</si>
  <si>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</si>
  <si>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</si>
  <si>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</si>
  <si>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</si>
  <si>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</si>
  <si>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</si>
  <si>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</si>
  <si>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</si>
  <si>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</si>
  <si>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</si>
  <si>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</si>
  <si>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</si>
  <si>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</si>
  <si>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</si>
  <si>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</si>
  <si>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</si>
  <si>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</si>
  <si>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</si>
  <si>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</si>
  <si>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</si>
  <si>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</si>
  <si>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</si>
  <si>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</si>
  <si>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</si>
  <si>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</si>
  <si>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</si>
  <si>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</si>
  <si>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</si>
  <si>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</si>
  <si>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</si>
  <si>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</si>
  <si>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</si>
  <si>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</si>
  <si>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</si>
  <si>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</si>
  <si>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</si>
  <si>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</si>
  <si>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</si>
  <si>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</si>
  <si>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</si>
  <si>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</si>
  <si>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</si>
  <si>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</si>
  <si>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</si>
  <si>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</si>
  <si>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</si>
  <si>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</si>
  <si>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</si>
  <si>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</si>
  <si>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</si>
  <si>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</si>
  <si>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</si>
  <si>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</si>
  <si>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</si>
  <si>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</si>
  <si>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</si>
  <si>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</si>
  <si>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</si>
  <si>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</si>
  <si>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</si>
  <si>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</si>
  <si>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</si>
  <si>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</si>
  <si>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</si>
  <si>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</si>
  <si>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</si>
  <si>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</si>
  <si>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</si>
  <si>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</si>
  <si>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</si>
  <si>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</si>
  <si>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</si>
  <si>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</si>
  <si>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</si>
  <si>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</si>
  <si>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</si>
  <si>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</si>
  <si>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</si>
  <si>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</si>
  <si>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</si>
  <si>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</si>
  <si>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</si>
  <si>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</si>
  <si>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</si>
  <si>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</si>
  <si>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</si>
  <si>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</si>
  <si>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</si>
  <si>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</si>
  <si>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</si>
  <si>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</si>
  <si>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</si>
  <si>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</si>
  <si>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</si>
  <si>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</si>
  <si>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</si>
  <si>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</si>
  <si>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</si>
  <si>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</si>
  <si>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</si>
  <si>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</si>
  <si>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</si>
  <si>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</si>
  <si>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</si>
  <si>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</si>
  <si>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</si>
  <si>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</si>
  <si>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</si>
  <si>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</si>
  <si>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</si>
  <si>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</si>
  <si>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</si>
  <si>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</si>
  <si>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</si>
  <si>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</si>
  <si>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</si>
  <si>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</si>
  <si>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</si>
  <si>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</si>
  <si>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</si>
  <si>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</si>
  <si>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</si>
  <si>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</si>
  <si>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</si>
  <si>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</si>
  <si>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</si>
  <si>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</si>
  <si>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</si>
  <si>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</si>
  <si>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</si>
  <si>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</si>
  <si>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</si>
  <si>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</si>
  <si>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</si>
  <si>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</si>
  <si>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</si>
  <si>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</si>
  <si>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</si>
  <si>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</si>
  <si>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</si>
  <si>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</si>
  <si>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</si>
  <si>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</si>
  <si>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</si>
  <si>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</si>
  <si>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</si>
  <si>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</si>
  <si>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</si>
  <si>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</si>
  <si>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</si>
  <si>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</si>
  <si>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</si>
  <si>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</si>
  <si>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</si>
  <si>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</si>
  <si>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</si>
  <si>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</si>
  <si>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</si>
  <si>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</si>
  <si>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</si>
  <si>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</si>
  <si>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</si>
  <si>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</si>
  <si>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</si>
  <si>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</si>
  <si>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</si>
  <si>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</si>
  <si>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</si>
  <si>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</si>
  <si>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</si>
  <si>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</si>
  <si>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</si>
  <si>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</si>
  <si>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</si>
  <si>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</si>
  <si>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</si>
  <si>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</si>
  <si>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</si>
  <si>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</si>
  <si>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</si>
  <si>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</si>
  <si>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</si>
  <si>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</si>
  <si>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</si>
  <si>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</si>
  <si>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</si>
  <si>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</si>
  <si>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</si>
  <si>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</si>
  <si>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</si>
  <si>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</si>
  <si>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</si>
  <si>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</si>
  <si>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</si>
  <si>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</si>
  <si>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</si>
  <si>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</si>
  <si>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</si>
  <si>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</si>
  <si>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</si>
  <si>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</si>
  <si>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</si>
  <si>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</si>
  <si>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</si>
  <si>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</si>
  <si>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</si>
  <si>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</si>
  <si>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</si>
  <si>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</si>
  <si>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</si>
  <si>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</si>
  <si>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</si>
  <si>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</si>
  <si>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</si>
  <si>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</si>
  <si>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</si>
  <si>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</si>
  <si>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</si>
  <si>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</si>
  <si>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</si>
  <si>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</si>
  <si>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</si>
  <si>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</si>
  <si>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</si>
  <si>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</si>
  <si>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</si>
  <si>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</si>
  <si>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</si>
  <si>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</si>
  <si>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</si>
  <si>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</si>
  <si>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</si>
  <si>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</si>
  <si>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</si>
  <si>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</si>
  <si>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</si>
  <si>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</si>
  <si>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</si>
  <si>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</si>
  <si>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</si>
  <si>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</si>
  <si>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</si>
  <si>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</si>
  <si>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</si>
  <si>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</si>
  <si>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</si>
  <si>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</si>
  <si>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</si>
  <si>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</si>
  <si>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</si>
  <si>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</si>
  <si>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</si>
  <si>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</si>
  <si>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</si>
  <si>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</si>
  <si>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</si>
  <si>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</si>
  <si>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</si>
  <si>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</si>
  <si>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</si>
  <si>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</si>
  <si>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</si>
  <si>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</si>
  <si>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</si>
  <si>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</si>
  <si>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</si>
  <si>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</si>
  <si>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</si>
  <si>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</si>
  <si>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</si>
  <si>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</si>
  <si>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</si>
  <si>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</si>
  <si>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</si>
  <si>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</si>
  <si>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</si>
  <si>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</si>
  <si>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</si>
  <si>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</si>
  <si>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</si>
  <si>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</si>
  <si>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</si>
  <si>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</si>
  <si>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</si>
  <si>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</si>
  <si>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</si>
  <si>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</si>
  <si>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</si>
  <si>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</si>
  <si>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</si>
  <si>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</si>
  <si>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</si>
  <si>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</si>
  <si>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</si>
  <si>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</si>
  <si>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</si>
  <si>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</si>
  <si>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</si>
  <si>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</si>
  <si>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</si>
  <si>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</si>
  <si>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</si>
  <si>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</si>
  <si>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</si>
  <si>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</si>
  <si>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</si>
  <si>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</si>
  <si>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</si>
  <si>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</si>
  <si>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</si>
  <si>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</si>
  <si>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</si>
  <si>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</si>
  <si>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</si>
  <si>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</si>
  <si>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</si>
  <si>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</si>
  <si>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</si>
  <si>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</si>
  <si>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</si>
  <si>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</si>
  <si>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</si>
  <si>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</si>
  <si>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</si>
  <si>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</si>
  <si>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</si>
  <si>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</si>
  <si>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</si>
  <si>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</si>
  <si>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</si>
  <si>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</si>
  <si>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</si>
  <si>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</si>
  <si>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</si>
  <si>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</si>
  <si>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</si>
  <si>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</si>
  <si>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</si>
  <si>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</si>
  <si>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</si>
  <si>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</si>
  <si>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</si>
  <si>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</si>
  <si>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</si>
  <si>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</si>
  <si>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</si>
  <si>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</si>
  <si>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</si>
  <si>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</si>
  <si>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</si>
  <si>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</si>
  <si>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</si>
  <si>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</si>
  <si>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</si>
  <si>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</si>
  <si>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</si>
  <si>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</si>
  <si>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</si>
  <si>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</si>
  <si>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</si>
  <si>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</si>
  <si>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</si>
  <si>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</si>
  <si>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</si>
  <si>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</si>
  <si>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</si>
  <si>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</si>
  <si>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</si>
  <si>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</si>
  <si>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</si>
  <si>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</si>
  <si>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</si>
  <si>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</si>
  <si>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</si>
  <si>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</si>
  <si>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</si>
  <si>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</si>
  <si>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</si>
  <si>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</si>
  <si>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</si>
  <si>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</si>
  <si>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</si>
  <si>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</si>
  <si>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</si>
  <si>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</si>
  <si>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</si>
  <si>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</si>
  <si>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</si>
  <si>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</si>
  <si>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</si>
  <si>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</si>
  <si>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</si>
  <si>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</si>
  <si>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</si>
  <si>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</si>
  <si>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</si>
  <si>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</si>
  <si>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</si>
  <si>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</si>
  <si>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</si>
  <si>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</si>
  <si>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</si>
  <si>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</si>
  <si>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</si>
  <si>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</si>
  <si>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</si>
  <si>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</si>
  <si>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</si>
  <si>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</si>
  <si>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</si>
  <si>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</si>
  <si>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</si>
  <si>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</si>
  <si>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</si>
  <si>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</si>
  <si>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</si>
  <si>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</si>
  <si>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</si>
  <si>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</si>
  <si>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</si>
  <si>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</si>
  <si>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</si>
  <si>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</si>
  <si>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</si>
  <si>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</si>
  <si>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</si>
  <si>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</si>
  <si>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</si>
  <si>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</si>
  <si>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</si>
  <si>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</si>
  <si>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</si>
  <si>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</si>
  <si>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</si>
  <si>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</si>
  <si>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</si>
  <si>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</si>
  <si>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</si>
  <si>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</si>
  <si>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</si>
  <si>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</si>
  <si>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</si>
  <si>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</si>
  <si>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</si>
  <si>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</si>
  <si>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</si>
  <si>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</si>
  <si>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</si>
  <si>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</si>
  <si>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</si>
  <si>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</si>
  <si>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</si>
  <si>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</si>
  <si>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</si>
  <si>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</si>
  <si>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</si>
  <si>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</si>
  <si>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</si>
  <si>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</si>
  <si>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</si>
  <si>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</si>
  <si>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</si>
  <si>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</si>
  <si>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</si>
  <si>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</si>
  <si>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</si>
  <si>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</si>
  <si>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</si>
  <si>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</si>
  <si>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</si>
  <si>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</si>
  <si>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</si>
  <si>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</si>
  <si>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</si>
  <si>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</si>
  <si>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</si>
  <si>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</si>
  <si>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</si>
  <si>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</si>
  <si>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</si>
  <si>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</si>
  <si>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</si>
  <si>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</si>
  <si>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</si>
  <si>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</si>
  <si>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</si>
  <si>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</si>
  <si>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</si>
  <si>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</si>
  <si>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</si>
  <si>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</si>
  <si>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</si>
  <si>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</si>
  <si>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</si>
  <si>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</si>
  <si>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</si>
  <si>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</si>
  <si>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</si>
  <si>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</si>
  <si>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</si>
  <si>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</si>
  <si>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</si>
  <si>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</si>
  <si>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</si>
  <si>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</si>
  <si>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</si>
  <si>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</si>
  <si>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</si>
  <si>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</si>
  <si>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</si>
  <si>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</si>
  <si>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</si>
  <si>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</si>
  <si>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</si>
  <si>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</si>
  <si>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</si>
  <si>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</si>
  <si>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</si>
  <si>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</si>
  <si>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</si>
  <si>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</si>
  <si>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</si>
  <si>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</si>
  <si>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</si>
  <si>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</si>
  <si>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</si>
  <si>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</si>
  <si>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</si>
  <si>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</si>
  <si>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</si>
  <si>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</si>
  <si>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</si>
  <si>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</si>
  <si>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</si>
  <si>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</si>
  <si>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</si>
  <si>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</si>
  <si>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</si>
  <si>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</si>
  <si>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</si>
  <si>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</si>
  <si>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</si>
  <si>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</si>
  <si>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</si>
  <si>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</si>
  <si>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</si>
  <si>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</si>
  <si>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</si>
  <si>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</si>
  <si>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</si>
  <si>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</si>
  <si>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</si>
  <si>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</si>
  <si>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</si>
  <si>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</si>
  <si>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</si>
  <si>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</si>
  <si>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</si>
  <si>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</si>
  <si>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</si>
  <si>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</si>
  <si>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</si>
  <si>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</si>
  <si>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</si>
  <si>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</si>
  <si>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</si>
  <si>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</si>
  <si>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</si>
  <si>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</si>
  <si>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</si>
  <si>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</si>
  <si>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</si>
  <si>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</si>
  <si>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</si>
  <si>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</si>
  <si>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</si>
  <si>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</si>
  <si>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</si>
  <si>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</si>
  <si>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</si>
  <si>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</si>
  <si>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</si>
  <si>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</si>
  <si>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</si>
  <si>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</si>
  <si>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</si>
  <si>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</si>
  <si>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</si>
  <si>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</si>
  <si>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</si>
  <si>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</si>
  <si>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</si>
  <si>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</si>
  <si>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</si>
  <si>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</si>
  <si>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</si>
  <si>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</si>
  <si>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</si>
  <si>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</si>
  <si>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</si>
  <si>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</si>
  <si>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</si>
  <si>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</si>
  <si>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</si>
  <si>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</si>
  <si>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</si>
  <si>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</si>
  <si>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</si>
  <si>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</si>
  <si>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</si>
  <si>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</si>
  <si>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</si>
  <si>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</si>
  <si>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</si>
  <si>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</si>
  <si>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</si>
  <si>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</si>
  <si>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</si>
  <si>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</si>
  <si>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</si>
  <si>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</si>
  <si>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</si>
  <si>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</si>
  <si>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</si>
  <si>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</si>
  <si>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</si>
  <si>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</si>
  <si>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</si>
  <si>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</si>
  <si>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</si>
  <si>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</si>
  <si>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</si>
  <si>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</si>
  <si>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</si>
  <si>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</si>
  <si>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</si>
  <si>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</si>
  <si>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</si>
  <si>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</si>
  <si>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</si>
  <si>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</si>
  <si>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</si>
  <si>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</si>
  <si>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</si>
  <si>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</si>
  <si>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</si>
  <si>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</si>
  <si>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</si>
  <si>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</si>
  <si>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</si>
  <si>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</si>
  <si>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</si>
  <si>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</si>
  <si>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</si>
  <si>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</si>
  <si>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</si>
  <si>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</si>
  <si>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</si>
  <si>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</si>
  <si>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</si>
  <si>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</si>
  <si>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</si>
  <si>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</si>
  <si>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</si>
  <si>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</si>
  <si>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</si>
  <si>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</si>
  <si>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</si>
  <si>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</si>
  <si>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</si>
  <si>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</si>
  <si>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</si>
  <si>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</si>
  <si>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</si>
  <si>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</si>
  <si>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</si>
  <si>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</si>
  <si>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</si>
  <si>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</si>
  <si>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</si>
  <si>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</si>
  <si>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</si>
  <si>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</si>
  <si>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</si>
  <si>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</si>
  <si>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</si>
  <si>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</si>
  <si>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</si>
  <si>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</si>
  <si>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</si>
  <si>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</si>
  <si>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</si>
  <si>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</si>
  <si>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</si>
  <si>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</si>
  <si>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</si>
  <si>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</si>
  <si>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</si>
  <si>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</si>
  <si>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</si>
  <si>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</si>
  <si>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</si>
  <si>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</si>
  <si>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</si>
  <si>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</si>
  <si>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</si>
  <si>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</si>
  <si>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</si>
  <si>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</si>
  <si>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</si>
  <si>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</si>
  <si>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</si>
  <si>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</si>
  <si>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</si>
  <si>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</si>
  <si>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</si>
  <si>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</si>
  <si>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</si>
  <si>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</si>
  <si>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</si>
  <si>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</si>
  <si>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</si>
  <si>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</si>
  <si>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</si>
  <si>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</si>
  <si>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</si>
  <si>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</si>
  <si>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</si>
  <si>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</si>
  <si>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</si>
  <si>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</si>
  <si>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</si>
  <si>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</si>
  <si>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</si>
  <si>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</si>
  <si>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</si>
  <si>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</si>
  <si>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</si>
  <si>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</si>
  <si>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</si>
  <si>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</si>
  <si>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</si>
  <si>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</si>
  <si>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</si>
  <si>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</si>
  <si>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</si>
  <si>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</si>
  <si>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</si>
  <si>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</si>
  <si>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</si>
  <si>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</si>
  <si>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</si>
  <si>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</si>
  <si>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</si>
  <si>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</si>
  <si>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</si>
  <si>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</si>
  <si>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</si>
  <si>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</si>
  <si>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</si>
  <si>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</si>
  <si>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</si>
  <si>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</si>
  <si>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</si>
  <si>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</si>
  <si>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</si>
  <si>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</si>
  <si>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</si>
  <si>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</si>
  <si>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</si>
  <si>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</si>
  <si>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</si>
  <si>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</si>
  <si>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</si>
  <si>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</si>
  <si>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</si>
  <si>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</si>
  <si>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</si>
  <si>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</si>
  <si>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</si>
  <si>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</si>
  <si>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</si>
  <si>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</si>
  <si>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</si>
  <si>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</si>
  <si>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</si>
  <si>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</si>
  <si>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</si>
  <si>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</si>
  <si>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</si>
  <si>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</si>
  <si>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</si>
  <si>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</si>
  <si>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</si>
  <si>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</si>
  <si>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</si>
  <si>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</si>
  <si>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</si>
  <si>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</si>
  <si>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</si>
  <si>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</si>
  <si>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</si>
  <si>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</si>
  <si>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</si>
  <si>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</si>
  <si>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</si>
  <si>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</si>
  <si>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</si>
  <si>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</si>
  <si>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</si>
  <si>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</si>
  <si>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</si>
  <si>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</si>
  <si>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</si>
  <si>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</si>
  <si>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</si>
  <si>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</si>
  <si>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</si>
  <si>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</si>
  <si>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</si>
  <si>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</si>
  <si>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</si>
  <si>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</si>
  <si>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</si>
  <si>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</si>
  <si>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</si>
  <si>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</si>
  <si>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</si>
  <si>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</si>
  <si>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</si>
  <si>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</si>
  <si>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</si>
  <si>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</si>
  <si>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</si>
  <si>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</si>
  <si>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</si>
  <si>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</si>
  <si>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</si>
  <si>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</si>
  <si>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</si>
  <si>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</si>
  <si>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</si>
  <si>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</si>
  <si>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</si>
  <si>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</si>
  <si>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</si>
  <si>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</si>
  <si>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</si>
  <si>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</si>
  <si>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</si>
  <si>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</si>
  <si>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</si>
  <si>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</si>
  <si>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</si>
  <si>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</si>
  <si>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</si>
  <si>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</si>
  <si>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</si>
  <si>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</si>
  <si>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</si>
  <si>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</si>
  <si>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</si>
  <si>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</si>
  <si>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</si>
  <si>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</si>
  <si>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</si>
  <si>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</si>
  <si>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</si>
  <si>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</si>
  <si>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</si>
  <si>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</si>
  <si>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</si>
  <si>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</si>
  <si>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</si>
  <si>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</si>
  <si>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</si>
  <si>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</si>
  <si>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</si>
  <si>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</si>
  <si>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</si>
  <si>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</si>
  <si>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</si>
  <si>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</si>
  <si>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</si>
  <si>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</si>
  <si>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</si>
  <si>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</si>
  <si>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</si>
  <si>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</si>
  <si>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</si>
  <si>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</si>
  <si>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</si>
  <si>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</si>
  <si>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</si>
  <si>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</si>
  <si>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</si>
  <si>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</si>
  <si>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</si>
  <si>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</si>
  <si>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</si>
  <si>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</si>
  <si>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</si>
  <si>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</si>
  <si>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</si>
  <si>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</si>
  <si>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</si>
  <si>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</si>
  <si>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</si>
  <si>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</si>
  <si>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</si>
  <si>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</si>
  <si>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</si>
  <si>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</si>
  <si>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</si>
  <si>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</si>
  <si>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</si>
  <si>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</si>
  <si>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</si>
  <si>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</si>
  <si>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</si>
  <si>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</si>
  <si>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</si>
  <si>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</si>
  <si>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</si>
  <si>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</si>
  <si>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</si>
  <si>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</si>
  <si>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</si>
  <si>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</si>
  <si>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</si>
  <si>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</si>
  <si>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</si>
  <si>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</si>
  <si>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</si>
  <si>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</si>
  <si>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</si>
  <si>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</si>
  <si>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</si>
  <si>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</si>
  <si>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</si>
  <si>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</si>
  <si>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</si>
  <si>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</si>
  <si>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</si>
  <si>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</si>
  <si>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</si>
  <si>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</si>
  <si>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</si>
  <si>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</si>
  <si>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</si>
  <si>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</si>
  <si>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</si>
  <si>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</si>
  <si>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</si>
  <si>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</si>
  <si>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</si>
  <si>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</si>
  <si>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</si>
  <si>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</si>
  <si>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</si>
  <si>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</si>
  <si>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</si>
  <si>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</si>
  <si>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</si>
  <si>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</si>
  <si>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</si>
  <si>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</si>
  <si>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</si>
  <si>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</si>
  <si>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</si>
  <si>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</si>
  <si>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</si>
  <si>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</si>
  <si>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</si>
  <si>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</si>
  <si>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</si>
  <si>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</si>
  <si>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</si>
  <si>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</si>
  <si>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</si>
  <si>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</si>
  <si>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</si>
  <si>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</si>
  <si>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</si>
  <si>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</si>
  <si>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</si>
  <si>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</si>
  <si>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</si>
  <si>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</si>
  <si>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</si>
  <si>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</si>
  <si>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</si>
  <si>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</si>
  <si>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</si>
  <si>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</si>
  <si>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</si>
  <si>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</si>
  <si>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</si>
  <si>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</si>
  <si>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</si>
  <si>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</si>
  <si>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</si>
  <si>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</si>
  <si>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</si>
  <si>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</si>
  <si>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</si>
  <si>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</si>
  <si>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</si>
  <si>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</si>
  <si>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</si>
  <si>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</si>
  <si>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</si>
  <si>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</si>
  <si>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</si>
  <si>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</si>
  <si>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</si>
  <si>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</si>
  <si>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</si>
  <si>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</si>
  <si>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</si>
  <si>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</si>
  <si>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</si>
  <si>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</si>
  <si>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</si>
  <si>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</si>
  <si>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</si>
  <si>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</si>
  <si>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</si>
  <si>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</si>
  <si>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</si>
  <si>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</si>
  <si>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</si>
  <si>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</si>
  <si>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</si>
  <si>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</si>
  <si>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</si>
  <si>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</si>
  <si>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</si>
  <si>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</si>
  <si>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</si>
  <si>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</si>
  <si>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</si>
  <si>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</si>
  <si>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</si>
  <si>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</si>
  <si>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</si>
  <si>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</si>
  <si>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</si>
  <si>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</si>
  <si>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</si>
  <si>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</si>
  <si>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</si>
  <si>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</si>
  <si>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</si>
  <si>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</si>
  <si>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</si>
  <si>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</si>
  <si>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</si>
  <si>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</si>
  <si>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</si>
  <si>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</si>
  <si>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</si>
  <si>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</si>
  <si>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</si>
  <si>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</si>
  <si>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</si>
  <si>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</si>
  <si>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</si>
  <si>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</si>
  <si>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</si>
  <si>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</si>
  <si>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</si>
  <si>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</si>
  <si>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</si>
  <si>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</si>
  <si>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</si>
  <si>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</si>
  <si>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</si>
  <si>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</si>
  <si>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</si>
  <si>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</si>
  <si>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</si>
  <si>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</si>
  <si>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</si>
  <si>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</si>
  <si>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</si>
  <si>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</si>
  <si>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</si>
  <si>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</si>
  <si>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</si>
  <si>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</si>
  <si>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</si>
  <si>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</si>
  <si>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</si>
  <si>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</si>
  <si>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</si>
  <si>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</si>
  <si>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</si>
  <si>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</si>
  <si>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</si>
  <si>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</si>
  <si>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</si>
  <si>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</si>
  <si>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</si>
  <si>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</si>
  <si>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</si>
  <si>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</si>
  <si>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</si>
  <si>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</si>
  <si>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</si>
  <si>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</si>
  <si>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</si>
  <si>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</si>
  <si>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</si>
  <si>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</si>
  <si>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</si>
  <si>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</si>
  <si>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</si>
  <si>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</si>
  <si>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</si>
  <si>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</si>
  <si>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</si>
  <si>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</si>
  <si>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</si>
  <si>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</si>
  <si>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</si>
  <si>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</si>
  <si>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</si>
  <si>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</si>
  <si>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</si>
  <si>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</si>
  <si>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</si>
  <si>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</si>
  <si>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</si>
  <si>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</si>
  <si>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</si>
  <si>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</si>
  <si>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</si>
  <si>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</si>
  <si>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</si>
  <si>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</si>
  <si>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</si>
  <si>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</si>
  <si>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</si>
  <si>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</si>
  <si>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</si>
  <si>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</si>
  <si>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</si>
  <si>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</si>
  <si>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</si>
  <si>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</si>
  <si>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</si>
  <si>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</si>
  <si>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</si>
  <si>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</si>
  <si>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</si>
  <si>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</si>
  <si>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</si>
  <si>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</si>
  <si>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</si>
  <si>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</si>
  <si>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</si>
  <si>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</si>
  <si>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</si>
  <si>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</si>
  <si>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</si>
  <si>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</si>
  <si>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</si>
  <si>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</si>
  <si>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</si>
  <si>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</si>
  <si>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</si>
  <si>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</si>
  <si>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</si>
  <si>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</si>
  <si>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</si>
  <si>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</si>
  <si>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</si>
  <si>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</si>
  <si>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</si>
  <si>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</si>
  <si>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</si>
  <si>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</si>
  <si>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</si>
  <si>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</si>
  <si>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</si>
  <si>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</si>
  <si>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</si>
  <si>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</si>
  <si>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</si>
  <si>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</si>
  <si>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</si>
  <si>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</si>
  <si>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</si>
  <si>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</si>
  <si>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</si>
  <si>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</si>
  <si>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</si>
  <si>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</si>
  <si>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</si>
  <si>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</si>
  <si>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</si>
  <si>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</si>
  <si>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</si>
  <si>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</si>
  <si>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</si>
  <si>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</si>
  <si>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</si>
  <si>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</si>
  <si>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</si>
  <si>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</si>
  <si>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</si>
  <si>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</si>
  <si>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</si>
  <si>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</si>
  <si>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</si>
  <si>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</si>
  <si>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</si>
  <si>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</si>
  <si>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</si>
  <si>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</si>
  <si>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</si>
  <si>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</si>
  <si>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</si>
  <si>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</si>
  <si>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</si>
  <si>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</si>
  <si>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</si>
  <si>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</si>
  <si>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</si>
  <si>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</si>
  <si>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</si>
  <si>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</si>
  <si>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</si>
  <si>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</si>
  <si>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</si>
  <si>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</si>
  <si>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</si>
  <si>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</si>
  <si>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</si>
  <si>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</si>
  <si>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</si>
  <si>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</si>
  <si>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</si>
  <si>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</si>
  <si>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</si>
  <si>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</si>
  <si>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</si>
  <si>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</si>
  <si>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</si>
  <si>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</si>
  <si>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</si>
  <si>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</si>
  <si>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</si>
  <si>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</si>
  <si>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</si>
  <si>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</si>
  <si>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</si>
  <si>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</si>
  <si>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</si>
  <si>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</si>
  <si>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</si>
  <si>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</si>
  <si>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</si>
  <si>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</si>
  <si>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</si>
  <si>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</si>
  <si>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</si>
  <si>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</si>
  <si>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</si>
  <si>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</si>
  <si>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</si>
  <si>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</si>
  <si>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</si>
  <si>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</si>
  <si>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</si>
  <si>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</si>
  <si>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</si>
  <si>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</si>
  <si>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</si>
  <si>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</si>
  <si>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</si>
  <si>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</si>
  <si>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</si>
  <si>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</si>
  <si>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</si>
  <si>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</si>
  <si>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</si>
  <si>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</si>
  <si>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</si>
  <si>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</si>
  <si>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</si>
  <si>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</si>
  <si>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</si>
  <si>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</si>
  <si>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</si>
  <si>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</si>
  <si>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</si>
  <si>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</si>
  <si>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</si>
  <si>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</si>
  <si>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</si>
  <si>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</si>
  <si>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</si>
  <si>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</si>
  <si>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</si>
  <si>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</si>
  <si>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</si>
  <si>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</si>
  <si>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</si>
  <si>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</si>
  <si>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</si>
  <si>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</si>
  <si>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</si>
  <si>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</si>
  <si>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</si>
  <si>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</si>
  <si>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</si>
  <si>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</si>
  <si>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</si>
  <si>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</si>
  <si>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</si>
  <si>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</si>
  <si>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</si>
  <si>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</si>
  <si>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</si>
  <si>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</si>
  <si>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</si>
  <si>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</si>
  <si>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</si>
  <si>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</si>
  <si>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</si>
  <si>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</si>
  <si>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</si>
  <si>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</si>
  <si>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</si>
  <si>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</si>
  <si>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</si>
  <si>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</si>
  <si>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</si>
  <si>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</si>
  <si>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</si>
  <si>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</si>
  <si>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</si>
  <si>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</si>
  <si>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</si>
  <si>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</si>
  <si>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</si>
  <si>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</si>
  <si>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</si>
  <si>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</si>
  <si>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</si>
  <si>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</si>
  <si>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</si>
  <si>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</si>
  <si>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</si>
  <si>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</si>
  <si>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</si>
  <si>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</si>
  <si>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</si>
  <si>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</si>
  <si>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</si>
  <si>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</si>
  <si>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</si>
  <si>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</si>
  <si>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</si>
  <si>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</si>
  <si>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</si>
  <si>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</si>
  <si>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</si>
  <si>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</si>
  <si>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</si>
  <si>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</si>
  <si>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</si>
  <si>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</si>
  <si>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</si>
  <si>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</si>
  <si>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</si>
  <si>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</si>
  <si>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</si>
  <si>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</si>
  <si>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</si>
  <si>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</si>
  <si>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</si>
  <si>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</si>
  <si>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</si>
  <si>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</si>
  <si>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</si>
  <si>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</si>
  <si>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</si>
  <si>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</si>
  <si>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</si>
  <si>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</si>
  <si>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</si>
  <si>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</si>
  <si>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</si>
  <si>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</si>
  <si>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</si>
  <si>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</si>
  <si>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</si>
  <si>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</si>
  <si>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</si>
  <si>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</si>
  <si>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</si>
  <si>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</si>
  <si>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</si>
  <si>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</si>
  <si>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</si>
  <si>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</si>
  <si>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</si>
  <si>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</si>
  <si>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</si>
  <si>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</si>
  <si>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</si>
  <si>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</si>
  <si>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</si>
  <si>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</si>
  <si>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</si>
  <si>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</si>
  <si>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</si>
  <si>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</si>
  <si>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</si>
  <si>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</si>
  <si>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</si>
  <si>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</si>
  <si>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</si>
  <si>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</si>
  <si>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</si>
  <si>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</si>
  <si>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</si>
  <si>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</si>
  <si>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</si>
  <si>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</si>
  <si>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</si>
  <si>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</si>
  <si>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</si>
  <si>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</si>
  <si>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</si>
  <si>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</si>
  <si>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</si>
  <si>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</si>
  <si>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</si>
  <si>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</si>
  <si>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</si>
  <si>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</si>
  <si>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</si>
  <si>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</si>
  <si>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</si>
  <si>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</si>
  <si>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</si>
  <si>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</si>
  <si>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</si>
  <si>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</si>
  <si>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</si>
  <si>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</si>
  <si>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</si>
  <si>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</si>
  <si>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</si>
  <si>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</si>
  <si>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</si>
  <si>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</si>
  <si>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</si>
  <si>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</si>
  <si>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</si>
  <si>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</si>
  <si>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</si>
  <si>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</si>
  <si>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</si>
  <si>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</si>
  <si>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</si>
  <si>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</si>
  <si>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</si>
  <si>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</si>
  <si>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</si>
  <si>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</si>
  <si>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</si>
  <si>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</si>
  <si>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</si>
  <si>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</si>
  <si>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</si>
  <si>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</si>
  <si>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</si>
  <si>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</si>
  <si>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</si>
  <si>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</si>
  <si>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</si>
  <si>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</si>
  <si>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</si>
  <si>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</si>
  <si>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</si>
  <si>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</si>
  <si>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</si>
  <si>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</si>
  <si>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</si>
  <si>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</si>
  <si>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</si>
  <si>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</si>
  <si>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</si>
  <si>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</si>
  <si>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</si>
  <si>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</si>
  <si>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</si>
  <si>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</si>
  <si>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</si>
  <si>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</si>
  <si>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</si>
  <si>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</si>
  <si>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</si>
  <si>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</si>
  <si>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</si>
  <si>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</si>
  <si>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</si>
  <si>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</si>
  <si>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</si>
  <si>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</si>
  <si>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</si>
  <si>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</si>
  <si>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</si>
  <si>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</si>
  <si>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</si>
  <si>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</si>
  <si>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</si>
  <si>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</si>
  <si>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</si>
  <si>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</si>
  <si>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</si>
  <si>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</si>
  <si>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</si>
  <si>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</si>
  <si>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</si>
  <si>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</si>
  <si>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</si>
  <si>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</si>
  <si>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</si>
  <si>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</si>
  <si>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</si>
  <si>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</si>
  <si>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</si>
  <si>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</si>
  <si>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</si>
  <si>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</si>
  <si>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</si>
  <si>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</si>
  <si>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</si>
  <si>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</si>
  <si>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</si>
  <si>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</si>
  <si>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</si>
  <si>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</si>
  <si>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</si>
  <si>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</si>
  <si>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</si>
  <si>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</si>
  <si>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</si>
  <si>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</si>
  <si>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</si>
  <si>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</si>
  <si>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</si>
  <si>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</si>
  <si>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</si>
  <si>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</si>
  <si>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</si>
  <si>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</si>
  <si>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</si>
  <si>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</si>
  <si>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</si>
  <si>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</si>
  <si>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</si>
  <si>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</si>
  <si>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</si>
  <si>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</si>
  <si>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</si>
  <si>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</si>
  <si>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</si>
  <si>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</si>
  <si>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</si>
  <si>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</si>
  <si>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</si>
  <si>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</si>
  <si>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</si>
  <si>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</si>
  <si>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</si>
  <si>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</si>
  <si>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</si>
  <si>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</si>
  <si>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</si>
  <si>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</si>
  <si>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</si>
  <si>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</si>
  <si>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</si>
  <si>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</si>
  <si>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</si>
  <si>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</si>
  <si>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</si>
  <si>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</si>
  <si>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</si>
  <si>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</si>
  <si>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</si>
  <si>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</si>
  <si>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</si>
  <si>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</si>
  <si>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</si>
  <si>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</si>
  <si>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</si>
  <si>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</si>
  <si>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</si>
  <si>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</si>
  <si>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</si>
  <si>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</si>
  <si>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</si>
  <si>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</si>
  <si>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</si>
  <si>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</si>
  <si>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</si>
  <si>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</si>
  <si>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</si>
  <si>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</si>
  <si>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</si>
  <si>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</si>
  <si>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</si>
  <si>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</si>
  <si>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</si>
  <si>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</si>
  <si>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</si>
  <si>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</si>
  <si>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</si>
  <si>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</si>
  <si>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</si>
  <si>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</si>
  <si>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</si>
  <si>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</si>
  <si>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</si>
  <si>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</si>
  <si>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</si>
  <si>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</si>
  <si>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</si>
  <si>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</si>
  <si>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</si>
  <si>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</si>
  <si>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</si>
  <si>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</si>
  <si>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</si>
  <si>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</si>
  <si>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</si>
  <si>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</si>
  <si>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</si>
  <si>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</si>
  <si>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</si>
  <si>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</si>
  <si>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</si>
  <si>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</si>
  <si>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</si>
  <si>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</si>
  <si>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</si>
  <si>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</si>
  <si>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</si>
  <si>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</si>
  <si>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</si>
  <si>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</si>
  <si>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</si>
  <si>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</si>
  <si>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</si>
  <si>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</si>
  <si>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</si>
  <si>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</si>
  <si>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</si>
  <si>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</si>
  <si>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</si>
  <si>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</si>
  <si>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</si>
  <si>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</si>
  <si>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</si>
  <si>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</si>
  <si>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</si>
  <si>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</si>
  <si>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</si>
  <si>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</si>
  <si>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</si>
  <si>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</si>
  <si>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</si>
  <si>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</si>
  <si>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</si>
  <si>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</si>
  <si>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</si>
  <si>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</si>
  <si>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</si>
  <si>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</si>
  <si>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</si>
  <si>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</si>
  <si>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</si>
  <si>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</si>
  <si>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</si>
  <si>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</si>
  <si>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</si>
  <si>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</si>
  <si>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</si>
  <si>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</si>
  <si>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</si>
  <si>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</si>
  <si>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</si>
  <si>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</si>
  <si>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</si>
  <si>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</si>
  <si>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</si>
  <si>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</si>
  <si>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</si>
  <si>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</si>
  <si>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</si>
  <si>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</si>
  <si>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</si>
  <si>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</si>
  <si>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</si>
  <si>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</si>
  <si>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</si>
  <si>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</si>
  <si>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</si>
  <si>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</si>
  <si>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</si>
  <si>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</si>
  <si>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</si>
  <si>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</si>
  <si>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</si>
  <si>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</si>
  <si>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</si>
  <si>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</si>
  <si>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</si>
  <si>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</si>
  <si>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</si>
  <si>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</si>
  <si>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</si>
  <si>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</si>
  <si>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</si>
  <si>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</si>
  <si>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</si>
  <si>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</si>
  <si>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</si>
  <si>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</si>
  <si>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</si>
  <si>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</si>
  <si>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</si>
  <si>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</si>
  <si>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</si>
  <si>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</si>
  <si>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</si>
  <si>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</si>
  <si>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</si>
  <si>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</si>
  <si>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</si>
  <si>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</si>
  <si>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</si>
  <si>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</si>
  <si>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</si>
  <si>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</si>
  <si>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</si>
  <si>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</si>
  <si>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</si>
  <si>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</si>
  <si>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</si>
  <si>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</si>
  <si>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</si>
  <si>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</si>
  <si>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</si>
  <si>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</si>
  <si>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</si>
  <si>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</si>
  <si>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</si>
  <si>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</si>
  <si>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</si>
  <si>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</si>
  <si>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</si>
  <si>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</si>
  <si>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</si>
  <si>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</si>
  <si>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</si>
  <si>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</si>
  <si>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</si>
  <si>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</si>
  <si>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</si>
  <si>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</si>
  <si>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</si>
  <si>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</si>
  <si>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</si>
  <si>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</si>
  <si>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</si>
  <si>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</si>
  <si>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</si>
  <si>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</si>
  <si>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</si>
  <si>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</si>
  <si>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</si>
  <si>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</si>
  <si>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</si>
  <si>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</si>
  <si>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</si>
  <si>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</si>
  <si>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</si>
  <si>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</si>
  <si>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</si>
  <si>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</si>
  <si>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</si>
  <si>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</si>
  <si>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</si>
  <si>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</si>
  <si>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</si>
  <si>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</si>
  <si>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</si>
  <si>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</si>
  <si>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</si>
  <si>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</si>
  <si>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</si>
  <si>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</si>
  <si>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</si>
  <si>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</si>
  <si>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</si>
  <si>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</si>
  <si>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</si>
  <si>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</si>
  <si>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</si>
  <si>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</si>
  <si>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</si>
  <si>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</si>
  <si>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</si>
  <si>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</si>
  <si>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</si>
  <si>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</si>
  <si>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</si>
  <si>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</si>
  <si>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</si>
  <si>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</si>
  <si>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</si>
  <si>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</si>
  <si>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</si>
  <si>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</si>
  <si>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</si>
  <si>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</si>
  <si>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</si>
  <si>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</si>
  <si>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</si>
  <si>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</si>
  <si>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</si>
  <si>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</si>
  <si>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</si>
  <si>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</si>
  <si>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</si>
  <si>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</si>
  <si>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</si>
  <si>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</si>
  <si>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</si>
  <si>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</si>
  <si>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</si>
  <si>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</si>
  <si>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</si>
  <si>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</si>
  <si>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</si>
  <si>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</si>
  <si>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</si>
  <si>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</si>
  <si>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</si>
  <si>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</si>
  <si>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</si>
  <si>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</si>
  <si>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</si>
  <si>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</si>
  <si>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</si>
  <si>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</si>
  <si>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</si>
  <si>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</si>
  <si>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</si>
  <si>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</si>
  <si>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</si>
  <si>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</si>
  <si>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</si>
  <si>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</si>
  <si>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</si>
  <si>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</si>
  <si>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</si>
  <si>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</si>
  <si>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</si>
  <si>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</si>
  <si>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</si>
  <si>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</si>
  <si>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</si>
  <si>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</si>
  <si>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</si>
  <si>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</si>
  <si>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</si>
  <si>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</si>
  <si>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</si>
  <si>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</si>
  <si>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</si>
  <si>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</si>
  <si>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</si>
  <si>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</si>
  <si>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</si>
  <si>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</si>
  <si>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</si>
  <si>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</si>
  <si>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</si>
  <si>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</si>
  <si>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</si>
  <si>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</si>
  <si>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</si>
  <si>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</si>
  <si>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</si>
  <si>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</si>
  <si>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</si>
  <si>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</si>
  <si>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</si>
  <si>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</si>
  <si>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</si>
  <si>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</si>
  <si>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</si>
  <si>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</si>
  <si>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</si>
  <si>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</si>
  <si>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</si>
  <si>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</si>
  <si>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</si>
  <si>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</si>
  <si>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</si>
  <si>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</si>
  <si>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</si>
  <si>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</si>
  <si>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</si>
  <si>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</si>
  <si>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</si>
  <si>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</si>
  <si>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</si>
  <si>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</si>
  <si>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</si>
  <si>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</si>
  <si>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</si>
  <si>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</si>
  <si>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</si>
  <si>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</si>
  <si>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</si>
  <si>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</si>
  <si>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</si>
  <si>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</si>
  <si>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</si>
  <si>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</si>
  <si>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</si>
  <si>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</si>
  <si>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</si>
  <si>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</si>
  <si>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</si>
  <si>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</si>
  <si>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</si>
  <si>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</si>
  <si>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</si>
  <si>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</si>
  <si>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</si>
  <si>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</si>
  <si>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</si>
  <si>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</si>
  <si>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</si>
  <si>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</si>
  <si>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</si>
  <si>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</si>
  <si>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</si>
  <si>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</si>
  <si>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</si>
  <si>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</si>
  <si>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</si>
  <si>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</si>
  <si>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</si>
  <si>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</si>
  <si>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</si>
  <si>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</si>
  <si>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</si>
  <si>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</si>
  <si>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</si>
  <si>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</si>
  <si>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</si>
  <si>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</si>
  <si>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</si>
  <si>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</si>
  <si>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</si>
  <si>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</si>
  <si>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</si>
  <si>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</si>
  <si>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</si>
  <si>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</si>
  <si>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</si>
  <si>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</si>
  <si>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</si>
  <si>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</si>
  <si>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</si>
  <si>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</si>
  <si>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</si>
  <si>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</si>
  <si>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</si>
  <si>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</si>
  <si>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</si>
  <si>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</si>
  <si>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</si>
  <si>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</si>
  <si>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</si>
  <si>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</si>
  <si>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</si>
  <si>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</si>
  <si>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</si>
  <si>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</si>
  <si>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</si>
  <si>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</si>
  <si>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</si>
  <si>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</si>
  <si>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</si>
  <si>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</si>
  <si>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</si>
  <si>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</si>
  <si>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</si>
  <si>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</si>
  <si>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</si>
  <si>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</si>
  <si>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</si>
  <si>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</si>
  <si>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</si>
  <si>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</si>
  <si>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</si>
  <si>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</si>
  <si>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</si>
  <si>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</si>
  <si>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</si>
  <si>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</si>
  <si>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</si>
  <si>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</si>
  <si>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</si>
  <si>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</si>
  <si>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</si>
  <si>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</si>
  <si>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</si>
  <si>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</si>
  <si>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</si>
  <si>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</si>
  <si>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</si>
  <si>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</si>
  <si>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</si>
  <si>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</si>
  <si>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</si>
  <si>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</si>
  <si>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</si>
  <si>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</si>
  <si>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</si>
  <si>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</si>
  <si>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</si>
  <si>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</si>
  <si>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</si>
  <si>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</si>
  <si>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</si>
  <si>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</si>
  <si>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</si>
  <si>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</si>
  <si>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</si>
  <si>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</si>
  <si>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</si>
  <si>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</si>
  <si>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</si>
  <si>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</si>
  <si>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</si>
  <si>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</si>
  <si>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</si>
  <si>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</si>
  <si>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</si>
  <si>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</si>
  <si>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</si>
  <si>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</si>
  <si>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</si>
  <si>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</si>
  <si>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</si>
  <si>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</si>
  <si>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</si>
  <si>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</si>
  <si>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</si>
  <si>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</si>
  <si>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</si>
  <si>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</si>
  <si>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</si>
  <si>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</si>
  <si>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</si>
  <si>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</si>
  <si>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</si>
  <si>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</si>
  <si>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</si>
  <si>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</si>
  <si>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</si>
  <si>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</si>
  <si>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</si>
  <si>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</si>
  <si>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</si>
  <si>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</si>
  <si>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</si>
  <si>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</si>
  <si>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</si>
  <si>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</si>
  <si>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</si>
  <si>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</si>
  <si>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</si>
  <si>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</si>
  <si>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</si>
  <si>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</si>
  <si>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</si>
  <si>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</si>
  <si>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</si>
  <si>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</si>
  <si>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</si>
  <si>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</si>
  <si>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</si>
  <si>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</si>
  <si>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</si>
  <si>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</si>
  <si>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</si>
  <si>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</si>
  <si>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</si>
  <si>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</si>
  <si>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</si>
  <si>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</si>
  <si>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</si>
  <si>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</si>
  <si>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</si>
  <si>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</si>
  <si>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</si>
  <si>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</si>
  <si>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</si>
  <si>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</si>
  <si>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</si>
  <si>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</si>
  <si>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</si>
  <si>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</si>
  <si>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</si>
  <si>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</si>
  <si>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</si>
  <si>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</si>
  <si>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</si>
  <si>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</si>
  <si>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</si>
  <si>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</si>
  <si>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</si>
  <si>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</si>
  <si>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</si>
  <si>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</si>
  <si>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</si>
  <si>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</si>
  <si>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</si>
  <si>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</si>
  <si>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</si>
  <si>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</si>
  <si>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</si>
  <si>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</si>
  <si>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</si>
  <si>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</si>
  <si>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</si>
  <si>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</si>
  <si>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</si>
  <si>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</si>
  <si>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</si>
  <si>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</si>
  <si>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</si>
  <si>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</si>
  <si>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</si>
  <si>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</si>
  <si>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</si>
  <si>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</si>
  <si>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</si>
  <si>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</si>
  <si>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</si>
  <si>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</si>
  <si>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</si>
  <si>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</si>
  <si>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</si>
  <si>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</si>
  <si>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</si>
  <si>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</si>
  <si>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</si>
  <si>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</si>
  <si>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</si>
  <si>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</si>
  <si>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</si>
  <si>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</si>
  <si>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</si>
  <si>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</si>
  <si>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</si>
  <si>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</si>
  <si>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</si>
  <si>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</si>
  <si>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</si>
  <si>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</si>
  <si>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</si>
  <si>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</si>
  <si>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</si>
  <si>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</si>
  <si>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</si>
  <si>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</si>
  <si>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</si>
  <si>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</si>
  <si>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</si>
  <si>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</si>
  <si>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</si>
  <si>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</si>
  <si>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</si>
  <si>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</si>
  <si>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</si>
  <si>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</si>
  <si>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</si>
  <si>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</si>
  <si>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</si>
  <si>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</si>
  <si>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</si>
  <si>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</si>
  <si>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</si>
  <si>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</si>
  <si>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</si>
  <si>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</si>
  <si>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</si>
  <si>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</si>
  <si>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</si>
  <si>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</si>
  <si>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</si>
  <si>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</si>
  <si>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</si>
  <si>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</si>
  <si>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</si>
  <si>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</si>
  <si>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</si>
  <si>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</si>
  <si>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</si>
  <si>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</si>
  <si>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</si>
  <si>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</si>
  <si>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</si>
  <si>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</si>
  <si>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</si>
  <si>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</si>
  <si>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</si>
  <si>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</si>
  <si>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</si>
  <si>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</si>
  <si>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</si>
  <si>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</si>
  <si>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</si>
  <si>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</si>
  <si>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</si>
  <si>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</si>
  <si>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</si>
  <si>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</si>
  <si>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</si>
  <si>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</si>
  <si>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</si>
  <si>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</si>
  <si>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</si>
  <si>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</si>
  <si>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</si>
  <si>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</si>
  <si>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</si>
  <si>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</si>
  <si>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</si>
  <si>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</si>
  <si>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</si>
  <si>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</si>
  <si>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</si>
  <si>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</si>
  <si>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</si>
  <si>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</si>
  <si>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</si>
  <si>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</si>
  <si>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</si>
  <si>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</si>
  <si>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</si>
  <si>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</si>
  <si>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</si>
  <si>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</si>
  <si>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</si>
  <si>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</si>
  <si>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</si>
  <si>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</si>
  <si>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</si>
  <si>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</si>
  <si>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</si>
  <si>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</si>
  <si>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</si>
  <si>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</si>
  <si>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</si>
  <si>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</si>
  <si>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</si>
  <si>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</si>
  <si>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</si>
  <si>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</si>
  <si>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</si>
  <si>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</si>
  <si>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</si>
  <si>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</si>
  <si>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</si>
  <si>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</si>
  <si>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</si>
  <si>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</si>
  <si>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</si>
  <si>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</si>
  <si>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</si>
  <si>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</si>
  <si>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</si>
  <si>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</si>
  <si>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</si>
  <si>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</si>
  <si>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</si>
  <si>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</si>
  <si>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</si>
  <si>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</si>
  <si>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</si>
  <si>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</si>
  <si>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</si>
  <si>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</si>
  <si>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</si>
  <si>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</si>
  <si>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</si>
  <si>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</si>
  <si>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</si>
  <si>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</si>
  <si>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</si>
  <si>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</si>
  <si>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</si>
  <si>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</si>
  <si>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</si>
  <si>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</si>
  <si>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</si>
  <si>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</si>
  <si>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</si>
  <si>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</si>
  <si>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</si>
  <si>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</si>
  <si>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</si>
  <si>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</si>
  <si>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</si>
  <si>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</si>
  <si>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</si>
  <si>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</si>
  <si>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</si>
  <si>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</si>
  <si>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</si>
  <si>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</si>
  <si>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</si>
  <si>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</si>
  <si>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</si>
  <si>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</si>
  <si>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</si>
  <si>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</si>
  <si>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</si>
  <si>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</si>
  <si>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</si>
  <si>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</si>
  <si>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</si>
  <si>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</si>
  <si>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</si>
  <si>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</si>
  <si>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</si>
  <si>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</si>
  <si>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</si>
  <si>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</si>
  <si>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</si>
  <si>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</si>
  <si>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</si>
  <si>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</si>
  <si>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</si>
  <si>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</si>
  <si>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</si>
  <si>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</si>
  <si>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</si>
  <si>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</si>
  <si>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</si>
  <si>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</si>
  <si>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</si>
  <si>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</si>
  <si>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</si>
  <si>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</si>
  <si>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</si>
  <si>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</si>
  <si>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</si>
  <si>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</si>
  <si>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</si>
  <si>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</si>
  <si>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</si>
  <si>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</si>
  <si>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</si>
  <si>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</si>
  <si>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</si>
  <si>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</si>
  <si>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</si>
  <si>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</si>
  <si>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</si>
  <si>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</si>
  <si>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</si>
  <si>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</si>
  <si>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</si>
  <si>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</si>
  <si>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</si>
  <si>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</si>
  <si>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</si>
  <si>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</si>
  <si>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</si>
  <si>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</si>
  <si>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</si>
  <si>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</si>
  <si>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</si>
  <si>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</si>
  <si>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</si>
  <si>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</si>
  <si>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</si>
  <si>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</si>
  <si>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</si>
  <si>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</si>
  <si>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</si>
  <si>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</si>
  <si>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</si>
  <si>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</si>
  <si>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</si>
  <si>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</si>
  <si>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</si>
  <si>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</si>
  <si>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</si>
  <si>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</si>
  <si>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</si>
  <si>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</si>
  <si>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</si>
  <si>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</si>
  <si>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</si>
  <si>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</si>
  <si>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</si>
  <si>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</si>
  <si>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</si>
  <si>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</si>
  <si>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</si>
  <si>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</si>
  <si>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</si>
  <si>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</si>
  <si>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</si>
  <si>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</si>
  <si>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</si>
  <si>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</si>
  <si>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</si>
  <si>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</si>
  <si>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</si>
  <si>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</si>
  <si>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</si>
  <si>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</si>
  <si>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</si>
  <si>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</si>
  <si>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</si>
  <si>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</si>
  <si>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</si>
  <si>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</si>
  <si>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</si>
  <si>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</si>
  <si>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</si>
  <si>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</si>
  <si>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</si>
  <si>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</si>
  <si>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</si>
  <si>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</si>
  <si>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</si>
  <si>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</si>
  <si>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</si>
  <si>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</si>
  <si>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</si>
  <si>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</si>
  <si>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</si>
  <si>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</si>
  <si>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</si>
  <si>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</si>
  <si>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</si>
  <si>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</si>
  <si>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</si>
  <si>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</si>
  <si>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</si>
  <si>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</si>
  <si>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</si>
  <si>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</si>
  <si>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</si>
  <si>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</si>
  <si>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</si>
  <si>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</si>
  <si>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</si>
  <si>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</si>
  <si>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</si>
  <si>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</si>
  <si>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</si>
  <si>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</si>
  <si>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</si>
  <si>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</si>
  <si>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</si>
  <si>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</si>
  <si>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</si>
  <si>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</si>
  <si>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</si>
  <si>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</si>
  <si>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</si>
  <si>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</si>
  <si>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</si>
  <si>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</si>
  <si>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</si>
  <si>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</si>
  <si>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</si>
  <si>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</si>
  <si>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</si>
  <si>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</si>
  <si>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</si>
  <si>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</si>
  <si>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</si>
  <si>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</si>
  <si>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</si>
  <si>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</si>
  <si>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</si>
  <si>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</si>
  <si>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</si>
  <si>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</si>
  <si>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</si>
  <si>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</si>
  <si>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</si>
  <si>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</si>
  <si>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</si>
  <si>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</si>
  <si>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</si>
  <si>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</si>
  <si>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</si>
  <si>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</si>
  <si>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</si>
  <si>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</si>
  <si>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</si>
  <si>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</si>
  <si>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</si>
  <si>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</si>
  <si>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</si>
  <si>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</si>
  <si>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</si>
  <si>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</si>
  <si>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</si>
  <si>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</si>
  <si>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</si>
  <si>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</si>
  <si>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</si>
  <si>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</si>
  <si>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</si>
  <si>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</si>
  <si>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</si>
  <si>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</si>
  <si>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</si>
  <si>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</si>
  <si>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</si>
  <si>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</si>
  <si>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</si>
  <si>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</si>
  <si>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</si>
  <si>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</si>
  <si>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</si>
  <si>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</si>
  <si>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</si>
  <si>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</si>
  <si>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</si>
  <si>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</si>
  <si>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</si>
  <si>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</si>
  <si>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</si>
  <si>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</si>
  <si>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</si>
  <si>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</si>
  <si>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</si>
  <si>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</si>
  <si>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</si>
  <si>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</si>
  <si>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</si>
  <si>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</si>
  <si>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</si>
  <si>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</si>
  <si>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</si>
  <si>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</si>
  <si>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</si>
  <si>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</si>
  <si>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</si>
  <si>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</si>
  <si>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</si>
  <si>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</si>
  <si>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</si>
  <si>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</si>
  <si>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</si>
  <si>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</si>
  <si>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</si>
  <si>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</si>
  <si>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</si>
  <si>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</si>
  <si>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</si>
  <si>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</si>
  <si>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</si>
  <si>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</si>
  <si>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</si>
  <si>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</si>
  <si>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</si>
  <si>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</si>
  <si>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</si>
  <si>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</si>
  <si>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</si>
  <si>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</si>
  <si>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</si>
  <si>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</si>
  <si>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</si>
  <si>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</si>
  <si>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</si>
  <si>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</si>
  <si>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</si>
  <si>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</si>
  <si>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</si>
  <si>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</si>
  <si>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</si>
  <si>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</si>
  <si>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</si>
  <si>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</si>
  <si>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</si>
  <si>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</si>
  <si>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</si>
  <si>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</si>
  <si>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</si>
  <si>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</si>
  <si>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</si>
  <si>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</si>
  <si>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</si>
  <si>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</si>
  <si>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</si>
  <si>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</si>
  <si>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</si>
  <si>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</si>
  <si>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</si>
  <si>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</si>
  <si>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</si>
  <si>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</si>
  <si>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</si>
  <si>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</si>
  <si>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</si>
  <si>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</si>
  <si>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</si>
  <si>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</si>
  <si>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</si>
  <si>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</si>
  <si>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</si>
  <si>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</si>
  <si>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</si>
  <si>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</si>
  <si>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</si>
  <si>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</si>
  <si>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</si>
  <si>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</si>
  <si>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</si>
  <si>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</si>
  <si>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</si>
  <si>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</si>
  <si>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</si>
  <si>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</si>
  <si>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</si>
  <si>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</si>
  <si>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</si>
  <si>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</si>
  <si>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</si>
  <si>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</si>
  <si>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</si>
  <si>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</si>
  <si>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</si>
  <si>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</si>
  <si>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</si>
  <si>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</si>
  <si>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</si>
  <si>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</si>
  <si>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</si>
  <si>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</si>
  <si>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</si>
  <si>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</si>
  <si>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</si>
  <si>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</si>
  <si>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</si>
  <si>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</si>
  <si>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</si>
  <si>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</si>
  <si>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</si>
  <si>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</si>
  <si>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</si>
  <si>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</si>
  <si>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</si>
  <si>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</si>
  <si>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</si>
  <si>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</si>
  <si>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</si>
  <si>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</si>
  <si>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</si>
  <si>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</si>
  <si>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</si>
  <si>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</si>
  <si>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</si>
  <si>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</si>
  <si>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</si>
  <si>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</si>
  <si>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</si>
  <si>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</si>
  <si>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</si>
  <si>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</si>
  <si>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</si>
  <si>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</si>
  <si>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</si>
  <si>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</si>
  <si>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</si>
  <si>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</si>
  <si>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</si>
  <si>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</si>
  <si>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</si>
  <si>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</si>
  <si>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</si>
  <si>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</si>
  <si>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</si>
  <si>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</si>
  <si>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</si>
  <si>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</si>
  <si>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</si>
  <si>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</si>
  <si>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</si>
  <si>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</si>
  <si>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</si>
  <si>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</si>
  <si>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</si>
  <si>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</si>
  <si>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</si>
  <si>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</si>
  <si>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</si>
  <si>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</si>
  <si>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</si>
  <si>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</si>
  <si>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</si>
  <si>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</si>
  <si>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</si>
  <si>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</si>
  <si>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</si>
  <si>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</si>
  <si>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</si>
  <si>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</si>
  <si>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</si>
  <si>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</si>
  <si>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</si>
  <si>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</si>
  <si>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</si>
  <si>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</si>
  <si>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</si>
  <si>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</si>
  <si>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</si>
  <si>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</si>
  <si>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</si>
  <si>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</si>
  <si>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</si>
  <si>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</si>
  <si>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</si>
  <si>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</si>
  <si>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</si>
  <si>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</si>
  <si>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</si>
  <si>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</si>
  <si>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</si>
  <si>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</si>
  <si>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</si>
  <si>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</si>
  <si>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</si>
  <si>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</si>
  <si>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</si>
  <si>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</si>
  <si>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</si>
  <si>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</si>
  <si>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</si>
  <si>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</si>
  <si>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</si>
  <si>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</si>
  <si>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</si>
  <si>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</si>
  <si>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</si>
  <si>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</si>
  <si>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</si>
  <si>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</si>
  <si>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</si>
  <si>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</si>
  <si>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</si>
  <si>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</si>
  <si>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</si>
  <si>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</si>
  <si>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</si>
  <si>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</si>
  <si>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</si>
  <si>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</si>
  <si>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</si>
  <si>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</si>
  <si>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</si>
  <si>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</si>
  <si>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</si>
  <si>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</si>
  <si>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</si>
  <si>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</si>
  <si>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</si>
  <si>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</si>
  <si>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</si>
  <si>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</si>
  <si>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</si>
  <si>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</si>
  <si>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</si>
  <si>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</si>
  <si>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</si>
  <si>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</si>
  <si>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</si>
  <si>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</si>
  <si>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</si>
  <si>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</si>
  <si>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</si>
  <si>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</si>
  <si>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</si>
  <si>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</si>
  <si>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</si>
  <si>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</si>
  <si>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</si>
  <si>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</si>
  <si>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</si>
  <si>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</si>
  <si>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</si>
  <si>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</si>
  <si>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</si>
  <si>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</si>
  <si>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</si>
  <si>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</si>
  <si>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</si>
  <si>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</si>
  <si>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</si>
  <si>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</si>
  <si>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</si>
  <si>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</si>
  <si>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</si>
  <si>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</si>
  <si>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</si>
  <si>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</si>
  <si>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</si>
  <si>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</si>
  <si>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</si>
  <si>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</si>
  <si>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</si>
  <si>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</si>
  <si>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</si>
  <si>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</si>
  <si>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</si>
  <si>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</si>
  <si>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</si>
  <si>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</si>
  <si>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</si>
  <si>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</si>
  <si>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</si>
  <si>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</si>
  <si>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</si>
  <si>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</si>
  <si>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</si>
  <si>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</si>
  <si>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</si>
  <si>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</si>
  <si>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</si>
  <si>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</si>
  <si>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</si>
  <si>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</si>
  <si>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</si>
  <si>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</si>
  <si>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</si>
  <si>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</si>
  <si>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</si>
  <si>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</si>
  <si>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</si>
  <si>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</si>
  <si>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</si>
  <si>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</si>
  <si>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</si>
  <si>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</si>
  <si>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</si>
  <si>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</si>
  <si>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</si>
  <si>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</si>
  <si>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</si>
  <si>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</si>
  <si>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</si>
  <si>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</si>
  <si>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</si>
  <si>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</si>
  <si>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</si>
  <si>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</si>
  <si>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</si>
  <si>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</si>
  <si>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</si>
  <si>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</si>
  <si>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</si>
  <si>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</si>
  <si>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</si>
  <si>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</si>
  <si>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</si>
  <si>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</si>
  <si>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</si>
  <si>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</si>
  <si>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</si>
  <si>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</si>
  <si>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</si>
  <si>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</si>
  <si>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</si>
  <si>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</si>
  <si>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</si>
  <si>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</si>
  <si>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</si>
  <si>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</si>
  <si>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</si>
  <si>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</si>
  <si>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</si>
  <si>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</si>
  <si>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</si>
  <si>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</si>
  <si>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</si>
  <si>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</si>
  <si>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</si>
  <si>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</si>
  <si>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</si>
  <si>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</si>
  <si>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</si>
  <si>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</si>
  <si>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</si>
  <si>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</si>
  <si>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</si>
  <si>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</si>
  <si>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</si>
  <si>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</si>
  <si>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</si>
  <si>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</si>
  <si>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</si>
  <si>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</si>
  <si>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</si>
  <si>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</si>
  <si>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</si>
  <si>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</si>
  <si>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</si>
  <si>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</si>
  <si>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</si>
  <si>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</si>
  <si>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</si>
  <si>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</si>
  <si>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</si>
  <si>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</si>
  <si>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</si>
  <si>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</si>
  <si>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</si>
  <si>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</si>
  <si>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</si>
  <si>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</si>
  <si>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</si>
  <si>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</si>
  <si>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</si>
  <si>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</si>
  <si>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</si>
  <si>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</si>
  <si>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</si>
  <si>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</si>
  <si>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</si>
  <si>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</si>
  <si>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</si>
  <si>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</si>
  <si>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</si>
  <si>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</si>
  <si>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</si>
  <si>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</si>
  <si>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</si>
  <si>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</si>
  <si>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</si>
  <si>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</si>
  <si>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</si>
  <si>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</si>
  <si>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</si>
  <si>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</si>
  <si>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</si>
  <si>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</si>
  <si>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</si>
  <si>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</si>
  <si>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</si>
  <si>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</si>
  <si>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</si>
  <si>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</si>
  <si>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</si>
  <si>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</si>
  <si>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</si>
  <si>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</si>
  <si>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</si>
  <si>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</si>
  <si>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</si>
  <si>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</si>
  <si>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</si>
  <si>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</si>
  <si>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</si>
  <si>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</si>
  <si>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</si>
  <si>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</si>
  <si>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</si>
  <si>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</si>
  <si>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</si>
  <si>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</si>
  <si>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</si>
  <si>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</si>
  <si>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</si>
  <si>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</si>
  <si>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</si>
  <si>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</si>
  <si>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</si>
  <si>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</si>
  <si>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</si>
  <si>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</si>
  <si>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</si>
  <si>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</si>
  <si>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</si>
  <si>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</si>
  <si>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</si>
  <si>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</si>
  <si>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</si>
  <si>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</si>
  <si>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</si>
  <si>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</si>
  <si>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</si>
  <si>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</si>
  <si>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</si>
  <si>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</si>
  <si>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</si>
  <si>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</si>
  <si>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</si>
  <si>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</si>
  <si>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</si>
  <si>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</si>
  <si>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</si>
  <si>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</si>
  <si>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</si>
  <si>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</si>
  <si>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</si>
  <si>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</si>
  <si>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</si>
  <si>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</si>
  <si>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</si>
  <si>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</si>
  <si>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</si>
  <si>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</si>
  <si>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</si>
  <si>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</si>
  <si>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</si>
  <si>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</si>
  <si>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</si>
  <si>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</si>
  <si>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</si>
  <si>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</si>
  <si>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</si>
  <si>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</si>
  <si>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</si>
  <si>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</si>
  <si>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</si>
  <si>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</si>
  <si>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</si>
  <si>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</si>
  <si>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</si>
  <si>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</si>
  <si>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</si>
  <si>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</si>
  <si>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</si>
  <si>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</si>
  <si>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</si>
  <si>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</si>
  <si>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</si>
  <si>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</si>
  <si>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</si>
  <si>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</si>
  <si>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</si>
  <si>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</si>
  <si>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</si>
  <si>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</si>
  <si>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</si>
  <si>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</si>
  <si>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</si>
  <si>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</si>
  <si>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</si>
  <si>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</si>
  <si>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</si>
  <si>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</si>
  <si>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</si>
  <si>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</si>
  <si>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</si>
  <si>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</si>
  <si>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</si>
  <si>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</si>
  <si>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</si>
  <si>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</si>
  <si>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</si>
  <si>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</si>
  <si>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</si>
  <si>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</si>
  <si>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</si>
  <si>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</si>
  <si>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</si>
  <si>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</si>
  <si>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</si>
  <si>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</si>
  <si>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</si>
  <si>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</si>
  <si>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</si>
  <si>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</si>
  <si>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</si>
  <si>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</si>
  <si>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</si>
  <si>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</si>
  <si>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</si>
  <si>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</si>
  <si>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</si>
  <si>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</si>
  <si>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</si>
  <si>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</si>
  <si>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</si>
  <si>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</si>
  <si>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</si>
  <si>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</si>
  <si>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</si>
  <si>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</si>
  <si>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</si>
  <si>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</si>
  <si>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</si>
  <si>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</si>
  <si>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</si>
  <si>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</si>
  <si>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</si>
  <si>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</si>
  <si>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</si>
  <si>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</si>
  <si>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</si>
  <si>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</si>
  <si>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</si>
  <si>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</si>
  <si>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</si>
  <si>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</si>
  <si>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</si>
  <si>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</si>
  <si>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</si>
  <si>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</si>
  <si>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</si>
  <si>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</si>
  <si>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</si>
  <si>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</si>
  <si>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</si>
  <si>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</si>
  <si>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</si>
  <si>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</si>
  <si>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</si>
  <si>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</si>
  <si>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</si>
  <si>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</si>
  <si>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</si>
  <si>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</si>
  <si>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</si>
  <si>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</si>
  <si>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</si>
  <si>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</si>
  <si>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</si>
  <si>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</si>
  <si>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</si>
  <si>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</si>
  <si>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</si>
  <si>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</si>
  <si>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</si>
  <si>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</si>
  <si>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</si>
  <si>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</si>
  <si>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</si>
  <si>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</si>
  <si>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</si>
  <si>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</si>
  <si>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</si>
  <si>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</si>
  <si>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</si>
  <si>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</si>
  <si>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</si>
  <si>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</si>
  <si>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</si>
  <si>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</si>
  <si>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</si>
  <si>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</si>
  <si>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</si>
  <si>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</si>
  <si>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</si>
  <si>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</si>
  <si>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</si>
  <si>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</si>
  <si>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</si>
  <si>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</si>
  <si>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</si>
  <si>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</si>
  <si>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</si>
  <si>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</si>
  <si>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</si>
  <si>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</si>
  <si>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</si>
  <si>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</si>
  <si>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</si>
  <si>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</si>
  <si>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</si>
  <si>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</si>
  <si>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</si>
  <si>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</si>
  <si>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</si>
  <si>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</si>
  <si>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</si>
  <si>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</si>
  <si>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</si>
  <si>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</si>
  <si>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</si>
  <si>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</si>
  <si>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</si>
  <si>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</si>
  <si>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</si>
  <si>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</si>
  <si>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</si>
  <si>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</si>
  <si>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</si>
  <si>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</si>
  <si>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</si>
  <si>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</si>
  <si>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</si>
  <si>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</si>
  <si>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</si>
  <si>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</si>
  <si>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</si>
  <si>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</si>
  <si>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</si>
  <si>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</si>
  <si>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</si>
  <si>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</si>
  <si>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</si>
  <si>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</si>
  <si>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</si>
  <si>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</si>
  <si>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</si>
  <si>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</si>
  <si>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</si>
  <si>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</si>
  <si>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</si>
  <si>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</si>
  <si>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</si>
  <si>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</si>
  <si>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</si>
  <si>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</si>
  <si>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</si>
  <si>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</si>
  <si>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</si>
  <si>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</si>
  <si>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</si>
  <si>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</si>
  <si>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</si>
  <si>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</si>
  <si>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</si>
  <si>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</si>
  <si>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</si>
  <si>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</si>
  <si>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</si>
  <si>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</si>
  <si>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</si>
  <si>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</si>
  <si>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</si>
  <si>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</si>
  <si>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</si>
  <si>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</si>
  <si>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</si>
  <si>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</si>
  <si>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</si>
  <si>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</si>
  <si>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</si>
  <si>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</si>
  <si>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</si>
  <si>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</si>
  <si>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</si>
  <si>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</si>
  <si>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</si>
  <si>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</si>
  <si>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</si>
  <si>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</si>
  <si>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</si>
  <si>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</si>
  <si>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</si>
  <si>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</si>
  <si>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</si>
  <si>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</si>
  <si>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</si>
  <si>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</si>
  <si>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</si>
  <si>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</si>
  <si>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</si>
  <si>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</si>
  <si>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</si>
  <si>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</si>
  <si>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</si>
  <si>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</si>
  <si>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</si>
  <si>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</si>
  <si>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</si>
  <si>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</si>
  <si>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</si>
  <si>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</si>
  <si>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</si>
  <si>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</si>
  <si>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</si>
  <si>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</si>
  <si>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</si>
  <si>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</si>
  <si>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</si>
  <si>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</si>
  <si>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</si>
  <si>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</si>
  <si>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</si>
  <si>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</si>
  <si>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</si>
  <si>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</si>
  <si>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</si>
  <si>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</si>
  <si>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</si>
  <si>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</si>
  <si>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</si>
  <si>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</si>
  <si>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</si>
  <si>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</si>
  <si>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</si>
  <si>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</si>
  <si>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</si>
  <si>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</si>
  <si>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</si>
  <si>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</si>
  <si>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</si>
  <si>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</si>
  <si>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</si>
  <si>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</si>
  <si>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</si>
  <si>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</si>
  <si>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</si>
  <si>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</si>
  <si>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</si>
  <si>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</si>
  <si>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</si>
  <si>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</si>
  <si>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</si>
  <si>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</si>
  <si>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</si>
  <si>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</si>
  <si>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</si>
  <si>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</si>
  <si>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</si>
  <si>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</si>
  <si>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</si>
  <si>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</si>
  <si>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</si>
  <si>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</si>
  <si>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</si>
  <si>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</si>
  <si>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</si>
  <si>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</si>
  <si>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</si>
  <si>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</si>
  <si>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</si>
  <si>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</si>
  <si>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</si>
  <si>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</si>
  <si>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</si>
  <si>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</si>
  <si>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</si>
  <si>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</si>
  <si>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</si>
  <si>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</si>
  <si>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</si>
  <si>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</si>
  <si>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</si>
  <si>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</si>
  <si>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</si>
  <si>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</si>
  <si>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</si>
  <si>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</si>
  <si>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</si>
  <si>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</si>
  <si>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</si>
  <si>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</si>
  <si>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</si>
  <si>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</si>
  <si>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</si>
  <si>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</si>
  <si>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</si>
  <si>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</si>
  <si>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</si>
  <si>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</si>
  <si>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</si>
  <si>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</si>
  <si>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</si>
  <si>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</si>
  <si>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</si>
  <si>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</si>
  <si>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</si>
  <si>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</si>
  <si>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</si>
  <si>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</si>
  <si>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</si>
  <si>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</si>
  <si>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</si>
  <si>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</si>
  <si>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</si>
  <si>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</si>
  <si>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</si>
  <si>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</si>
  <si>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</si>
  <si>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</si>
  <si>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</si>
  <si>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</si>
  <si>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</si>
  <si>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</si>
  <si>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</si>
  <si>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</si>
  <si>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</si>
  <si>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</si>
  <si>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</si>
  <si>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</si>
  <si>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</si>
  <si>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</si>
  <si>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</si>
  <si>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</si>
  <si>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</si>
  <si>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</si>
  <si>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</si>
  <si>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</si>
  <si>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</si>
  <si>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</si>
  <si>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</si>
  <si>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</si>
  <si>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</si>
  <si>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</si>
  <si>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</si>
  <si>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</si>
  <si>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</si>
  <si>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</si>
  <si>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</si>
  <si>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</si>
  <si>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</si>
  <si>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</si>
  <si>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</si>
  <si>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</si>
  <si>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</si>
  <si>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</si>
  <si>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</si>
  <si>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</si>
  <si>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</si>
  <si>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</si>
  <si>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</si>
  <si>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</si>
  <si>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</si>
  <si>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</si>
  <si>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</si>
  <si>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</si>
  <si>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</si>
  <si>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</si>
  <si>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</si>
  <si>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</si>
  <si>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</si>
  <si>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</si>
  <si>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</si>
  <si>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</si>
  <si>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</si>
  <si>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</si>
  <si>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</si>
  <si>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</si>
  <si>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</si>
  <si>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</si>
  <si>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</si>
  <si>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</si>
  <si>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</si>
  <si>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</si>
  <si>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</si>
  <si>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</si>
  <si>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</si>
  <si>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</si>
  <si>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</si>
  <si>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</si>
  <si>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</si>
  <si>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</si>
  <si>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</si>
  <si>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</si>
  <si>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</si>
  <si>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</si>
  <si>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</si>
  <si>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</si>
  <si>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</si>
  <si>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</si>
  <si>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</si>
  <si>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</si>
  <si>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</si>
  <si>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</si>
  <si>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</si>
  <si>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</si>
  <si>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</si>
  <si>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</si>
  <si>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</si>
  <si>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</si>
  <si>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</si>
  <si>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</si>
  <si>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</si>
  <si>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</si>
  <si>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</si>
  <si>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</si>
  <si>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</si>
  <si>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</si>
  <si>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</si>
  <si>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</si>
  <si>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</si>
  <si>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</si>
  <si>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</si>
  <si>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</si>
  <si>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</si>
  <si>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</si>
  <si>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</si>
  <si>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</si>
  <si>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</si>
  <si>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</si>
  <si>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</si>
  <si>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</si>
  <si>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</si>
  <si>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</si>
  <si>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</si>
  <si>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</si>
  <si>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</si>
  <si>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</si>
  <si>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</si>
  <si>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</si>
  <si>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</si>
  <si>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</si>
  <si>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</si>
  <si>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</si>
  <si>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</si>
  <si>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</si>
  <si>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</si>
  <si>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</si>
  <si>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</si>
  <si>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</si>
  <si>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</si>
  <si>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</si>
  <si>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</si>
  <si>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</si>
  <si>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</si>
  <si>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</si>
  <si>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</si>
  <si>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</si>
  <si>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</si>
  <si>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</si>
  <si>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</si>
  <si>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</si>
  <si>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</si>
  <si>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</si>
  <si>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</si>
  <si>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</si>
  <si>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</si>
  <si>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</si>
  <si>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</si>
  <si>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</si>
  <si>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</si>
  <si>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</si>
  <si>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</si>
  <si>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</si>
  <si>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</si>
  <si>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</si>
  <si>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</si>
  <si>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</si>
  <si>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</si>
  <si>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</si>
  <si>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</si>
  <si>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</si>
  <si>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</si>
  <si>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</si>
  <si>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</si>
  <si>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</si>
  <si>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</si>
  <si>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</si>
  <si>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</si>
  <si>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</si>
  <si>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</si>
  <si>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</si>
  <si>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</si>
  <si>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</si>
  <si>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</si>
  <si>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</si>
  <si>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</si>
  <si>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</si>
  <si>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</si>
  <si>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</si>
  <si>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</si>
  <si>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</si>
  <si>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</si>
  <si>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</si>
  <si>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</si>
  <si>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</si>
  <si>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</si>
  <si>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</si>
  <si>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</si>
  <si>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</si>
  <si>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</si>
  <si>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</si>
  <si>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</si>
  <si>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</si>
  <si>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</si>
  <si>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</si>
  <si>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</si>
  <si>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</si>
  <si>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</si>
  <si>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</si>
  <si>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</si>
  <si>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</si>
  <si>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</si>
  <si>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</si>
  <si>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</si>
  <si>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</si>
  <si>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</si>
  <si>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</si>
  <si>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</si>
  <si>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</si>
  <si>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</si>
  <si>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</si>
  <si>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</si>
  <si>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</si>
  <si>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</si>
  <si>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</si>
  <si>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</si>
  <si>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</si>
  <si>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</si>
  <si>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</si>
  <si>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</si>
  <si>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</si>
  <si>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</si>
  <si>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</si>
  <si>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</si>
  <si>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</si>
  <si>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</si>
  <si>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</si>
  <si>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</si>
  <si>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</si>
  <si>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</si>
  <si>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</si>
  <si>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</si>
  <si>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</si>
  <si>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</si>
  <si>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</si>
  <si>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</si>
  <si>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</si>
  <si>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</si>
  <si>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</si>
  <si>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</si>
  <si>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</si>
  <si>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</si>
  <si>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</si>
  <si>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</si>
  <si>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</si>
  <si>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</si>
  <si>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</si>
  <si>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</si>
  <si>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</si>
  <si>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</si>
  <si>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</si>
  <si>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</si>
  <si>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</si>
  <si>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</si>
  <si>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</si>
  <si>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</si>
  <si>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</si>
  <si>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</si>
  <si>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</si>
  <si>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</si>
  <si>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</si>
  <si>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</si>
  <si>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</si>
  <si>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</si>
  <si>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</si>
  <si>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</si>
  <si>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</si>
  <si>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</si>
  <si>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</si>
  <si>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</si>
  <si>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</si>
  <si>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</si>
  <si>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</si>
  <si>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</si>
  <si>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</si>
  <si>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</si>
  <si>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</si>
  <si>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</si>
  <si>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</si>
  <si>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</si>
  <si>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</si>
  <si>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</si>
  <si>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</si>
  <si>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</si>
  <si>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</si>
  <si>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</si>
  <si>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</si>
  <si>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</si>
  <si>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</si>
  <si>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</si>
  <si>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</si>
  <si>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</si>
  <si>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</si>
  <si>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</si>
  <si>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</si>
  <si>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</si>
  <si>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</si>
  <si>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</si>
  <si>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</si>
  <si>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</si>
  <si>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</si>
  <si>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</si>
  <si>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</si>
  <si>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</si>
  <si>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</si>
  <si>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</si>
  <si>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</si>
  <si>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</si>
  <si>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</si>
  <si>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</si>
  <si>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</si>
  <si>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</si>
  <si>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</si>
  <si>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</si>
  <si>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</si>
  <si>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</si>
  <si>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</si>
  <si>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</si>
  <si>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</si>
  <si>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</si>
  <si>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</si>
  <si>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</si>
  <si>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</si>
  <si>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</si>
  <si>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</si>
  <si>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</si>
  <si>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</si>
  <si>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</si>
  <si>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</si>
  <si>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</si>
  <si>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</si>
  <si>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</si>
  <si>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</si>
  <si>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</si>
  <si>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</si>
  <si>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</si>
  <si>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</si>
  <si>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</si>
  <si>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</si>
  <si>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</si>
  <si>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</si>
  <si>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</si>
  <si>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</si>
  <si>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</si>
  <si>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</si>
  <si>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</si>
  <si>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</si>
  <si>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</si>
  <si>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</si>
  <si>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</si>
  <si>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</si>
  <si>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</si>
  <si>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</si>
  <si>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</si>
  <si>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</si>
  <si>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</si>
  <si>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</si>
  <si>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</si>
  <si>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</si>
  <si>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</si>
  <si>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</si>
  <si>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</si>
  <si>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</si>
  <si>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</si>
  <si>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</si>
  <si>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</si>
  <si>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</si>
  <si>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</si>
  <si>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</si>
  <si>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</si>
  <si>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</si>
  <si>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</si>
  <si>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</si>
  <si>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</si>
  <si>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</si>
  <si>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</si>
  <si>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</si>
  <si>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</si>
  <si>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</si>
  <si>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</si>
  <si>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</si>
  <si>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</si>
  <si>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</si>
  <si>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</si>
  <si>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</si>
  <si>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</si>
  <si>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</si>
  <si>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</si>
  <si>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</si>
  <si>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</si>
  <si>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</si>
  <si>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</si>
  <si>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</si>
  <si>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</si>
  <si>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</si>
  <si>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</si>
  <si>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</si>
  <si>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</si>
  <si>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</si>
  <si>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</si>
  <si>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</si>
  <si>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</si>
  <si>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</si>
  <si>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</si>
  <si>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</si>
  <si>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</si>
  <si>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</si>
  <si>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</si>
  <si>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</si>
  <si>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</si>
  <si>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</si>
  <si>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</si>
  <si>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</si>
  <si>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</si>
  <si>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</si>
  <si>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</si>
  <si>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</si>
  <si>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</si>
  <si>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</si>
  <si>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</si>
  <si>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</si>
  <si>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</si>
  <si>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</si>
  <si>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</si>
  <si>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</si>
  <si>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</si>
  <si>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</si>
  <si>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</si>
  <si>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</si>
  <si>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</si>
  <si>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</si>
  <si>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</si>
  <si>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</si>
  <si>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</si>
  <si>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</si>
  <si>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</si>
  <si>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</si>
  <si>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</si>
  <si>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</si>
  <si>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</si>
  <si>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</si>
  <si>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</si>
  <si>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</si>
  <si>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</si>
  <si>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</si>
  <si>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</si>
  <si>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</si>
  <si>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</si>
  <si>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</si>
  <si>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</si>
  <si>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</si>
  <si>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</si>
  <si>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</si>
  <si>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</si>
  <si>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</si>
  <si>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</si>
  <si>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</si>
  <si>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</si>
  <si>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</si>
  <si>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</si>
  <si>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</si>
  <si>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</si>
  <si>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</si>
  <si>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</si>
  <si>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</si>
  <si>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</si>
  <si>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</si>
  <si>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</si>
  <si>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</si>
  <si>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</si>
  <si>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</si>
  <si>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</si>
  <si>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</si>
  <si>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</si>
  <si>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</si>
  <si>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</si>
  <si>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</si>
  <si>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</si>
  <si>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</si>
  <si>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</si>
  <si>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</si>
  <si>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</si>
  <si>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</si>
  <si>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</si>
  <si>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</si>
  <si>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</si>
  <si>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</si>
  <si>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</si>
  <si>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</si>
  <si>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</si>
  <si>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</si>
  <si>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</si>
  <si>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</si>
  <si>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</si>
  <si>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</si>
  <si>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</si>
  <si>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</si>
  <si>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</si>
  <si>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</si>
  <si>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</si>
  <si>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</si>
  <si>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</si>
  <si>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</si>
  <si>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</si>
  <si>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</si>
  <si>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</si>
  <si>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</si>
  <si>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</si>
  <si>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</si>
  <si>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</si>
  <si>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</si>
  <si>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</si>
  <si>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</si>
  <si>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</si>
  <si>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</si>
  <si>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</si>
  <si>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</si>
  <si>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</si>
  <si>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</si>
  <si>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</si>
  <si>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</si>
  <si>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</si>
  <si>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</si>
  <si>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</si>
  <si>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</si>
  <si>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</si>
  <si>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</si>
  <si>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</si>
  <si>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</si>
  <si>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</si>
  <si>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</si>
  <si>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</si>
  <si>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</si>
  <si>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</si>
  <si>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</si>
  <si>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</si>
  <si>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</si>
  <si>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</si>
  <si>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</si>
  <si>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</si>
  <si>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</si>
  <si>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</si>
  <si>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</si>
  <si>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</si>
  <si>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</si>
  <si>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</si>
  <si>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</si>
  <si>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</si>
  <si>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</si>
  <si>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</si>
  <si>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</si>
  <si>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</si>
  <si>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</si>
  <si>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</si>
  <si>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</si>
  <si>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</si>
  <si>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</si>
  <si>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</si>
  <si>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</si>
  <si>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</si>
  <si>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</si>
  <si>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</si>
  <si>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</si>
  <si>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</si>
  <si>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</si>
  <si>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</si>
  <si>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</si>
  <si>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</si>
  <si>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</si>
  <si>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</si>
  <si>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</si>
  <si>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</si>
  <si>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</si>
  <si>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</si>
  <si>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</si>
  <si>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</si>
  <si>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</si>
  <si>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</si>
  <si>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</si>
  <si>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</si>
  <si>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</si>
  <si>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</si>
  <si>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</si>
  <si>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</si>
  <si>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</si>
  <si>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</si>
  <si>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</si>
  <si>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</si>
  <si>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</si>
  <si>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</si>
  <si>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</si>
  <si>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</si>
  <si>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</si>
  <si>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</si>
  <si>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</si>
  <si>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</si>
  <si>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</si>
  <si>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</si>
  <si>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</si>
  <si>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</si>
  <si>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</si>
  <si>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</si>
  <si>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</si>
  <si>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</si>
  <si>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</si>
  <si>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</si>
  <si>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</si>
  <si>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</si>
  <si>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</si>
  <si>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</si>
  <si>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</si>
  <si>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</si>
  <si>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</si>
  <si>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</si>
  <si>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</si>
  <si>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</si>
  <si>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</si>
  <si>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</si>
  <si>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</si>
  <si>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</si>
  <si>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</si>
  <si>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</si>
  <si>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</si>
  <si>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</si>
  <si>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</si>
  <si>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</si>
  <si>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</si>
  <si>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</si>
  <si>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</si>
  <si>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</si>
  <si>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</si>
  <si>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</si>
  <si>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</si>
  <si>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</si>
  <si>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</si>
  <si>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</si>
  <si>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</si>
  <si>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</si>
  <si>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</si>
  <si>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</si>
  <si>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</si>
  <si>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</si>
  <si>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</si>
  <si>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</si>
  <si>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</si>
  <si>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</si>
  <si>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</si>
  <si>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</si>
  <si>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</si>
  <si>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</si>
  <si>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</si>
  <si>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</si>
  <si>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</si>
  <si>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</si>
  <si>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</si>
  <si>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</si>
  <si>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</si>
  <si>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</si>
  <si>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</si>
  <si>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</si>
  <si>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</si>
  <si>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</si>
  <si>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</si>
  <si>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</si>
  <si>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</si>
  <si>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</si>
  <si>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</si>
  <si>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</si>
  <si>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</si>
  <si>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</si>
  <si>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</si>
  <si>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</si>
  <si>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</si>
  <si>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</si>
  <si>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</si>
  <si>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</si>
  <si>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</si>
  <si>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</si>
  <si>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</si>
  <si>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</si>
  <si>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</si>
  <si>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</si>
  <si>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</si>
  <si>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</si>
  <si>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</si>
  <si>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</si>
  <si>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</si>
  <si>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</si>
  <si>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</si>
  <si>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</si>
  <si>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</si>
  <si>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</si>
  <si>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</si>
  <si>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</si>
  <si>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</si>
  <si>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</si>
  <si>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</si>
  <si>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</si>
  <si>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</si>
  <si>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</si>
  <si>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</si>
  <si>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</si>
  <si>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</si>
  <si>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</si>
  <si>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</si>
  <si>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</si>
  <si>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</si>
  <si>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</si>
  <si>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</si>
  <si>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</si>
  <si>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</si>
  <si>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</si>
  <si>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</si>
  <si>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</si>
  <si>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</si>
  <si>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</si>
  <si>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</si>
  <si>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</si>
  <si>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</si>
  <si>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</si>
  <si>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</si>
  <si>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</si>
  <si>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</si>
  <si>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</si>
  <si>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</si>
  <si>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</si>
  <si>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</si>
  <si>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</si>
  <si>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</si>
  <si>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</si>
  <si>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</si>
  <si>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</si>
  <si>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</si>
  <si>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</si>
  <si>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</si>
  <si>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</si>
  <si>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</si>
  <si>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</si>
  <si>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</si>
  <si>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</si>
  <si>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</si>
  <si>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</si>
  <si>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</si>
  <si>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</si>
  <si>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</si>
  <si>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</si>
  <si>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</si>
  <si>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</si>
  <si>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</si>
  <si>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</si>
  <si>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</si>
  <si>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</si>
  <si>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</si>
  <si>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</si>
  <si>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</si>
  <si>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</si>
  <si>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</si>
  <si>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</si>
  <si>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</si>
  <si>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</si>
  <si>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</si>
  <si>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</si>
  <si>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</si>
  <si>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</si>
  <si>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</si>
  <si>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</si>
  <si>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</si>
  <si>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</si>
  <si>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</si>
  <si>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</si>
  <si>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</si>
  <si>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</si>
  <si>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</si>
  <si>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</si>
  <si>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</si>
  <si>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</si>
  <si>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</si>
  <si>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</si>
  <si>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</si>
  <si>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</si>
  <si>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</si>
  <si>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</si>
  <si>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</si>
  <si>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</si>
  <si>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</si>
  <si>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</si>
  <si>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</si>
  <si>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</si>
  <si>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</si>
  <si>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</si>
  <si>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</si>
  <si>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</si>
  <si>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</si>
  <si>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</si>
  <si>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</si>
  <si>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</si>
  <si>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</si>
  <si>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</si>
  <si>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</si>
  <si>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</si>
  <si>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</si>
  <si>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</si>
  <si>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</si>
  <si>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</si>
  <si>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</si>
  <si>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</si>
  <si>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</si>
  <si>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</si>
  <si>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</si>
  <si>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</si>
  <si>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</si>
  <si>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</si>
  <si>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</si>
  <si>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</si>
  <si>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</si>
  <si>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</si>
  <si>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</si>
  <si>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</si>
  <si>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</si>
  <si>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</si>
  <si>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</si>
  <si>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</si>
  <si>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</si>
  <si>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</si>
  <si>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</si>
  <si>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</si>
  <si>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</si>
  <si>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</si>
  <si>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</si>
  <si>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</si>
  <si>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</si>
  <si>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</si>
  <si>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</si>
  <si>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</si>
  <si>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</si>
  <si>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</si>
  <si>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</si>
  <si>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</si>
  <si>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</si>
  <si>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</si>
  <si>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</si>
  <si>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</si>
  <si>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</si>
  <si>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</si>
  <si>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</si>
  <si>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</si>
  <si>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</si>
  <si>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</si>
  <si>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</si>
  <si>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</si>
  <si>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</si>
  <si>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</si>
  <si>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</si>
  <si>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</si>
  <si>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</si>
  <si>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</si>
  <si>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</si>
  <si>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</si>
  <si>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</si>
  <si>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</si>
  <si>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</si>
  <si>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</si>
  <si>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</si>
  <si>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</si>
  <si>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</si>
  <si>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</si>
  <si>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</si>
  <si>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</si>
  <si>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</si>
  <si>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</si>
  <si>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</si>
  <si>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</si>
  <si>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</si>
  <si>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</si>
  <si>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</si>
  <si>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</si>
  <si>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</si>
  <si>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</si>
  <si>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</si>
  <si>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</si>
  <si>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</si>
  <si>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</si>
  <si>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</si>
  <si>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</si>
  <si>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</si>
  <si>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</si>
  <si>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</si>
  <si>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</si>
  <si>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</si>
  <si>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</si>
  <si>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</si>
  <si>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</si>
  <si>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</si>
  <si>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</si>
  <si>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</si>
  <si>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</si>
  <si>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</si>
  <si>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</si>
  <si>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</si>
  <si>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</si>
  <si>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</si>
  <si>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</si>
  <si>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</si>
  <si>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</si>
  <si>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</si>
  <si>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</si>
  <si>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</si>
  <si>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</si>
  <si>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</si>
  <si>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</si>
  <si>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</si>
  <si>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</si>
  <si>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</si>
  <si>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</si>
  <si>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</si>
  <si>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</si>
  <si>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</si>
  <si>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</si>
  <si>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</si>
  <si>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</si>
  <si>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</si>
  <si>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</si>
  <si>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</si>
  <si>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</si>
  <si>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</si>
  <si>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</si>
  <si>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</si>
  <si>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</si>
  <si>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</si>
  <si>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</si>
  <si>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</si>
  <si>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</si>
  <si>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</si>
  <si>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</si>
  <si>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</si>
  <si>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</si>
  <si>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</si>
  <si>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</si>
  <si>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</si>
  <si>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</si>
  <si>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</si>
  <si>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</si>
  <si>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</si>
  <si>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</si>
  <si>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</si>
  <si>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</si>
  <si>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</si>
  <si>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</si>
  <si>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</si>
  <si>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</si>
  <si>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</si>
  <si>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</si>
  <si>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</si>
  <si>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</si>
  <si>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</si>
  <si>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</si>
  <si>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</si>
  <si>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</si>
  <si>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</si>
  <si>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</si>
  <si>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</si>
  <si>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</si>
  <si>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</si>
  <si>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</si>
  <si>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</si>
  <si>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</si>
  <si>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</si>
  <si>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</si>
  <si>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</si>
  <si>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</si>
  <si>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</si>
  <si>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</si>
  <si>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</si>
  <si>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</si>
  <si>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</si>
  <si>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</si>
  <si>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</si>
  <si>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</si>
  <si>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</si>
  <si>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</si>
  <si>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</si>
  <si>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</si>
  <si>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</si>
  <si>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</si>
  <si>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</si>
  <si>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</si>
  <si>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</si>
  <si>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</si>
  <si>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</si>
  <si>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</si>
  <si>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</si>
  <si>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</si>
  <si>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</si>
  <si>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</si>
  <si>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</si>
  <si>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</si>
  <si>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</si>
  <si>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</si>
  <si>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</si>
  <si>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</si>
  <si>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</si>
  <si>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</si>
  <si>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</si>
  <si>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</si>
  <si>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</si>
  <si>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</si>
  <si>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</si>
  <si>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</si>
  <si>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</si>
  <si>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</si>
  <si>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</si>
  <si>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</si>
  <si>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</si>
  <si>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</si>
  <si>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</si>
  <si>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</si>
  <si>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</si>
  <si>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</si>
  <si>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</si>
  <si>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</si>
  <si>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</si>
  <si>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</si>
  <si>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</si>
  <si>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</si>
  <si>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</si>
  <si>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</si>
  <si>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</si>
  <si>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</si>
  <si>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</si>
  <si>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</si>
  <si>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</si>
  <si>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</si>
  <si>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</si>
  <si>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</si>
  <si>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</si>
  <si>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</si>
  <si>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</si>
  <si>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</si>
  <si>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</si>
  <si>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</si>
  <si>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</si>
  <si>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</si>
  <si>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</si>
  <si>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</si>
  <si>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</si>
  <si>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</si>
  <si>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</si>
  <si>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</si>
  <si>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</si>
  <si>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</si>
  <si>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</si>
  <si>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</si>
  <si>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</si>
  <si>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</si>
  <si>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</si>
  <si>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</si>
  <si>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</si>
  <si>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</si>
  <si>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</si>
  <si>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</si>
  <si>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</si>
  <si>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</si>
  <si>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</si>
  <si>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</si>
  <si>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</si>
  <si>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</si>
  <si>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</si>
  <si>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</si>
  <si>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</si>
  <si>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</si>
  <si>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</si>
  <si>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</si>
  <si>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</si>
  <si>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</si>
  <si>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</si>
  <si>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</si>
  <si>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</si>
  <si>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</si>
  <si>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</si>
  <si>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</si>
  <si>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</si>
  <si>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</si>
  <si>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</si>
  <si>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</si>
  <si>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</si>
  <si>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</si>
  <si>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</si>
  <si>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</si>
  <si>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</si>
  <si>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</si>
  <si>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</si>
  <si>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</si>
  <si>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</si>
  <si>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</si>
  <si>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</si>
  <si>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</si>
  <si>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</si>
  <si>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</si>
  <si>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</si>
  <si>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</si>
  <si>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</si>
  <si>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</si>
  <si>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</si>
  <si>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</si>
  <si>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</si>
  <si>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</si>
  <si>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</si>
  <si>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</si>
  <si>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</si>
  <si>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</si>
  <si>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</si>
  <si>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</si>
  <si>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</si>
  <si>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</si>
  <si>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</si>
  <si>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</si>
  <si>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</si>
  <si>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</si>
  <si>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</si>
  <si>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</si>
  <si>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</si>
  <si>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</si>
  <si>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</si>
  <si>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</si>
  <si>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</si>
  <si>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</si>
  <si>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</si>
  <si>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</si>
  <si>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</si>
  <si>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</si>
  <si>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</si>
  <si>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</si>
  <si>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</si>
  <si>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</si>
  <si>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</si>
  <si>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</si>
  <si>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</si>
  <si>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</si>
  <si>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</si>
  <si>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</si>
  <si>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</si>
  <si>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</si>
  <si>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</si>
  <si>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</si>
  <si>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</si>
  <si>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</si>
  <si>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</si>
  <si>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</si>
  <si>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</si>
  <si>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</si>
  <si>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</si>
  <si>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</si>
  <si>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</si>
  <si>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</si>
  <si>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</si>
  <si>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</si>
  <si>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</si>
  <si>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</si>
  <si>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</si>
  <si>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</si>
  <si>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</si>
  <si>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</si>
  <si>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</si>
  <si>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</si>
  <si>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</si>
  <si>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</si>
  <si>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</si>
  <si>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</si>
  <si>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</si>
  <si>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</si>
  <si>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</si>
  <si>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</si>
  <si>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</si>
  <si>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</si>
  <si>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</si>
  <si>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</si>
  <si>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</si>
  <si>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</si>
  <si>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</si>
  <si>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</si>
  <si>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</si>
  <si>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</si>
  <si>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</si>
  <si>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</si>
  <si>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</si>
  <si>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</si>
  <si>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</si>
  <si>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</si>
  <si>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</si>
  <si>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</si>
  <si>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</si>
  <si>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</si>
  <si>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</si>
  <si>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</si>
  <si>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</si>
  <si>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</si>
  <si>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</si>
  <si>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</si>
  <si>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</si>
  <si>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</si>
  <si>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</si>
  <si>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</si>
  <si>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</si>
  <si>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</si>
  <si>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</si>
  <si>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</si>
  <si>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</si>
  <si>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</si>
  <si>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</si>
  <si>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</si>
  <si>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</si>
  <si>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</si>
  <si>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</si>
  <si>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</si>
  <si>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</si>
  <si>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</si>
  <si>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</si>
  <si>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</si>
  <si>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</si>
  <si>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</si>
  <si>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</si>
  <si>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</si>
  <si>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</si>
  <si>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</si>
  <si>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</si>
  <si>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</si>
  <si>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</si>
  <si>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</si>
  <si>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</si>
  <si>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</si>
  <si>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</si>
  <si>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</si>
  <si>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</si>
  <si>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</si>
  <si>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</si>
  <si>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</si>
  <si>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</si>
  <si>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</si>
  <si>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</si>
  <si>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</si>
  <si>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</si>
  <si>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</si>
  <si>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</si>
  <si>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</si>
  <si>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</si>
  <si>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</si>
  <si>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</si>
  <si>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</si>
  <si>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</si>
  <si>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</si>
  <si>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</si>
  <si>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</si>
  <si>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</si>
  <si>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</si>
  <si>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</si>
  <si>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</si>
  <si>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</si>
  <si>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</si>
  <si>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</si>
  <si>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</si>
  <si>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</si>
  <si>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</si>
  <si>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</si>
  <si>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</si>
  <si>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</si>
  <si>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</si>
  <si>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</si>
  <si>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</si>
  <si>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</si>
  <si>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</si>
  <si>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</si>
  <si>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</si>
  <si>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</si>
  <si>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</si>
  <si>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</si>
  <si>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</si>
  <si>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</si>
  <si>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</si>
  <si>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</si>
  <si>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</si>
  <si>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</si>
  <si>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</si>
  <si>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</si>
  <si>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</si>
  <si>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</si>
  <si>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</si>
  <si>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</si>
  <si>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</si>
  <si>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</si>
  <si>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</si>
  <si>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</si>
  <si>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</si>
  <si>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</si>
  <si>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</si>
  <si>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</si>
  <si>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</si>
  <si>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</si>
  <si>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</si>
  <si>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</si>
  <si>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</si>
  <si>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</si>
  <si>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</si>
  <si>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</si>
  <si>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</si>
  <si>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</si>
  <si>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</si>
  <si>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</si>
  <si>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</si>
  <si>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</si>
  <si>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</si>
  <si>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</si>
  <si>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</si>
  <si>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</si>
  <si>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</si>
  <si>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</si>
  <si>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</si>
  <si>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</si>
  <si>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</si>
  <si>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</si>
  <si>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</si>
  <si>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</si>
  <si>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</si>
  <si>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</si>
  <si>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</si>
  <si>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</si>
  <si>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</si>
  <si>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</si>
  <si>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</si>
  <si>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</si>
  <si>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</si>
  <si>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</si>
  <si>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</si>
  <si>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</si>
  <si>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</si>
  <si>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</si>
  <si>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</si>
  <si>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</si>
  <si>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</si>
  <si>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</si>
  <si>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</si>
  <si>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</si>
  <si>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</si>
  <si>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</si>
  <si>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</si>
  <si>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</si>
  <si>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</si>
  <si>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</si>
  <si>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</si>
  <si>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</si>
  <si>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</si>
  <si>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</si>
  <si>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</si>
  <si>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</si>
  <si>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</si>
  <si>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</si>
  <si>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</si>
  <si>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</si>
  <si>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</si>
  <si>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</si>
  <si>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</si>
  <si>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</si>
  <si>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</si>
  <si>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</si>
  <si>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</si>
  <si>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</si>
  <si>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</si>
  <si>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</si>
  <si>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</si>
  <si>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</si>
  <si>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</si>
  <si>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</si>
  <si>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</si>
  <si>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</si>
  <si>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</si>
  <si>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</si>
  <si>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</si>
  <si>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</si>
  <si>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</si>
  <si>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</si>
  <si>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</si>
  <si>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</si>
  <si>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</si>
  <si>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</si>
  <si>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</si>
  <si>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</si>
  <si>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</si>
  <si>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</si>
  <si>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</si>
  <si>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</si>
  <si>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</si>
  <si>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</si>
  <si>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</si>
  <si>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</si>
  <si>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</si>
  <si>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</si>
  <si>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</si>
  <si>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</si>
  <si>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</si>
  <si>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</si>
  <si>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</si>
  <si>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</si>
  <si>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</si>
  <si>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</si>
  <si>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</si>
  <si>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</si>
  <si>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</si>
  <si>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</si>
  <si>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</si>
  <si>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</si>
  <si>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</si>
  <si>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</si>
  <si>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</si>
  <si>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</si>
  <si>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</si>
  <si>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</si>
  <si>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</si>
  <si>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</si>
  <si>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</si>
  <si>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</si>
  <si>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</si>
  <si>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</si>
  <si>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</si>
  <si>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</si>
  <si>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</si>
  <si>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</si>
  <si>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</si>
  <si>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</si>
  <si>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</si>
  <si>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</si>
  <si>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</si>
  <si>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</si>
  <si>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</si>
  <si>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</si>
  <si>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</si>
  <si>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</si>
  <si>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</si>
  <si>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</si>
  <si>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</si>
  <si>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</si>
  <si>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</si>
  <si>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</si>
  <si>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</si>
  <si>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</si>
  <si>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</si>
  <si>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</si>
  <si>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</si>
  <si>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</si>
  <si>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</si>
  <si>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</si>
  <si>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</si>
  <si>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</si>
  <si>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</si>
  <si>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</si>
  <si>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</si>
  <si>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</si>
  <si>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</si>
  <si>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</si>
  <si>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</si>
  <si>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</si>
  <si>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</si>
  <si>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</si>
  <si>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</si>
  <si>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</si>
  <si>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</si>
  <si>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</si>
  <si>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</si>
  <si>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</si>
  <si>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</si>
  <si>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</si>
  <si>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</si>
  <si>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</si>
  <si>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</si>
  <si>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</si>
  <si>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</si>
  <si>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</si>
  <si>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</si>
  <si>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</si>
  <si>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</si>
  <si>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</si>
  <si>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</si>
  <si>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</si>
  <si>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</si>
  <si>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</si>
  <si>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</si>
  <si>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</si>
  <si>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</si>
  <si>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</si>
  <si>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</si>
  <si>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</si>
  <si>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</si>
  <si>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</si>
  <si>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</si>
  <si>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</si>
  <si>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</si>
  <si>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</si>
  <si>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</si>
  <si>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</si>
  <si>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</si>
  <si>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</si>
  <si>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</si>
  <si>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</si>
  <si>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</si>
  <si>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</si>
  <si>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</si>
  <si>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</si>
  <si>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</si>
  <si>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</si>
  <si>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</si>
  <si>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</si>
  <si>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</si>
  <si>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</si>
  <si>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</si>
  <si>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</si>
  <si>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</si>
  <si>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</si>
  <si>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</si>
  <si>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</si>
  <si>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</si>
  <si>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</si>
  <si>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</si>
  <si>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</si>
  <si>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</si>
  <si>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</si>
  <si>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</si>
  <si>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</si>
  <si>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</si>
  <si>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</si>
  <si>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</si>
  <si>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</si>
  <si>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</si>
  <si>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</si>
  <si>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</si>
  <si>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</si>
  <si>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</si>
  <si>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</si>
  <si>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</si>
  <si>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</si>
  <si>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</si>
  <si>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</si>
  <si>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</si>
  <si>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</si>
  <si>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</si>
  <si>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</si>
  <si>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</si>
  <si>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</si>
  <si>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</si>
  <si>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</si>
  <si>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</si>
  <si>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</si>
  <si>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</si>
  <si>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</si>
  <si>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</si>
  <si>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</si>
  <si>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</si>
  <si>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</si>
  <si>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</si>
  <si>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</si>
  <si>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</si>
  <si>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</si>
  <si>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</si>
  <si>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</si>
  <si>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</si>
  <si>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</si>
  <si>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</si>
  <si>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</si>
  <si>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</si>
  <si>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</si>
  <si>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</si>
  <si>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</si>
  <si>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</si>
  <si>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</si>
  <si>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</si>
  <si>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</si>
  <si>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</si>
  <si>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</si>
  <si>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</si>
  <si>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</si>
  <si>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</si>
  <si>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</si>
  <si>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</si>
  <si>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</si>
  <si>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</si>
  <si>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</si>
  <si>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</si>
  <si>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</si>
  <si>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</si>
  <si>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</si>
  <si>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</si>
  <si>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</si>
  <si>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</si>
  <si>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</si>
  <si>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</si>
  <si>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</si>
  <si>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</si>
  <si>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</si>
  <si>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</si>
  <si>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</si>
  <si>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</si>
  <si>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</si>
  <si>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</si>
  <si>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</si>
  <si>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</si>
  <si>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</si>
  <si>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</si>
  <si>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</si>
  <si>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</si>
  <si>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</si>
  <si>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</si>
  <si>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</si>
  <si>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</si>
  <si>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</si>
  <si>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</si>
  <si>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</si>
  <si>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</si>
  <si>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</si>
  <si>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</si>
  <si>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</si>
  <si>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</si>
  <si>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</si>
  <si>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</si>
  <si>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</si>
  <si>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</si>
  <si>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</si>
  <si>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</si>
  <si>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</si>
  <si>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</si>
  <si>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</si>
  <si>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</si>
  <si>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</si>
  <si>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</si>
  <si>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</si>
  <si>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</si>
  <si>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</si>
  <si>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</si>
  <si>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</si>
  <si>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</si>
  <si>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</si>
  <si>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</si>
  <si>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</si>
  <si>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</si>
  <si>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</si>
  <si>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</si>
  <si>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</si>
  <si>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</si>
  <si>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</si>
  <si>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</si>
  <si>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</si>
  <si>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</si>
  <si>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</si>
  <si>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</si>
  <si>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</si>
  <si>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</si>
  <si>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</si>
  <si>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</si>
  <si>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</si>
  <si>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</si>
  <si>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</si>
  <si>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</si>
  <si>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</si>
  <si>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</si>
  <si>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</si>
  <si>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</si>
  <si>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</si>
  <si>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</si>
  <si>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</si>
  <si>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</si>
  <si>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</si>
  <si>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</si>
  <si>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</si>
  <si>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</si>
  <si>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</si>
  <si>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</si>
  <si>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</si>
  <si>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</si>
  <si>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</si>
  <si>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</si>
  <si>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</si>
  <si>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</si>
  <si>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</si>
  <si>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</si>
  <si>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</si>
  <si>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</si>
  <si>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</si>
  <si>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</si>
  <si>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</si>
  <si>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</si>
  <si>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</si>
  <si>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</si>
  <si>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</si>
  <si>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</si>
  <si>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</si>
  <si>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</si>
  <si>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</si>
  <si>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</si>
  <si>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</si>
  <si>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</si>
  <si>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</si>
  <si>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</si>
  <si>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</si>
  <si>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</si>
  <si>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</si>
  <si>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</si>
  <si>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</si>
  <si>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</si>
  <si>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</si>
  <si>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</si>
  <si>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</si>
  <si>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</si>
  <si>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</si>
  <si>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</si>
  <si>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</si>
  <si>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</si>
  <si>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</si>
  <si>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</si>
  <si>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</si>
  <si>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</si>
  <si>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</si>
  <si>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</si>
  <si>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</si>
  <si>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</si>
  <si>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</si>
  <si>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</si>
  <si>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</si>
  <si>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</si>
  <si>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</si>
  <si>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</si>
  <si>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</si>
  <si>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</si>
  <si>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</si>
  <si>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</si>
  <si>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</si>
  <si>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</si>
  <si>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</si>
  <si>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</si>
  <si>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</si>
  <si>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</si>
  <si>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</si>
  <si>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</si>
  <si>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</si>
  <si>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</si>
  <si>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</si>
  <si>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</si>
  <si>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</si>
  <si>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</si>
  <si>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</si>
  <si>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</si>
  <si>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</si>
  <si>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</si>
  <si>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</si>
  <si>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</si>
  <si>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</si>
  <si>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</si>
  <si>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</si>
  <si>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</si>
  <si>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</si>
  <si>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</si>
  <si>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</si>
  <si>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</si>
  <si>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</si>
  <si>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</si>
  <si>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</si>
  <si>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</si>
  <si>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</si>
  <si>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</si>
  <si>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</si>
  <si>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</si>
  <si>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</si>
  <si>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</si>
  <si>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</si>
  <si>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</si>
  <si>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</si>
  <si>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</si>
  <si>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</si>
  <si>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</si>
  <si>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</si>
  <si>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</si>
  <si>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</si>
  <si>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</si>
  <si>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</si>
  <si>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</si>
  <si>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</si>
  <si>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</si>
  <si>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</si>
  <si>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</si>
  <si>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</si>
  <si>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</si>
  <si>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</si>
  <si>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</si>
  <si>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</si>
  <si>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</si>
  <si>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</si>
  <si>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</si>
  <si>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</si>
  <si>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</si>
  <si>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</si>
  <si>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</si>
  <si>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</si>
  <si>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</si>
  <si>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</si>
  <si>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</si>
  <si>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</si>
  <si>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</si>
  <si>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</si>
  <si>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</si>
  <si>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</si>
  <si>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</si>
  <si>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</si>
  <si>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</si>
  <si>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</si>
  <si>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</si>
  <si>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</si>
  <si>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</si>
  <si>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</si>
  <si>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</si>
  <si>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</si>
  <si>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</si>
  <si>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</si>
  <si>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</si>
  <si>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</si>
  <si>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</si>
  <si>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</si>
  <si>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</si>
  <si>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</si>
  <si>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</si>
  <si>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</si>
  <si>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</si>
  <si>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</si>
  <si>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</si>
  <si>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</si>
  <si>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</si>
  <si>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</si>
  <si>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</si>
  <si>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</si>
  <si>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</si>
  <si>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</si>
  <si>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</si>
  <si>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</si>
  <si>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</si>
  <si>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</si>
  <si>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</si>
  <si>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</si>
  <si>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</si>
  <si>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</si>
  <si>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</si>
  <si>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</si>
  <si>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</si>
  <si>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</si>
  <si>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</si>
  <si>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</si>
  <si>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</si>
  <si>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</si>
  <si>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</si>
  <si>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</si>
  <si>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</si>
  <si>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</si>
  <si>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</si>
  <si>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</si>
  <si>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</si>
  <si>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</si>
  <si>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</si>
  <si>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</si>
  <si>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</si>
  <si>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</si>
  <si>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</si>
  <si>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</si>
  <si>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</si>
  <si>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</si>
  <si>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</si>
  <si>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</si>
  <si>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</si>
  <si>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</si>
  <si>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</si>
  <si>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</si>
  <si>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</si>
  <si>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</si>
  <si>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</si>
  <si>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</si>
  <si>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</si>
  <si>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</si>
  <si>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</si>
  <si>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</si>
  <si>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</si>
  <si>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</si>
  <si>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</si>
  <si>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</si>
  <si>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</si>
  <si>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</si>
  <si>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</si>
  <si>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</si>
  <si>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</si>
  <si>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</si>
  <si>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</si>
  <si>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</si>
  <si>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</si>
  <si>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</si>
  <si>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</si>
  <si>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</si>
  <si>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</si>
  <si>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</si>
  <si>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</si>
  <si>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</si>
  <si>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</si>
  <si>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</si>
  <si>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</si>
  <si>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</si>
  <si>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</si>
  <si>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</si>
  <si>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</si>
  <si>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</si>
  <si>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</si>
  <si>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</si>
  <si>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</si>
  <si>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</si>
  <si>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</si>
  <si>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</si>
  <si>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</si>
  <si>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</si>
  <si>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</si>
  <si>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</si>
  <si>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</si>
  <si>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</si>
  <si>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</si>
  <si>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</si>
  <si>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</si>
  <si>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</si>
  <si>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</si>
  <si>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</si>
  <si>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</si>
  <si>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</si>
  <si>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</si>
  <si>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</si>
  <si>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</si>
  <si>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</si>
  <si>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</si>
  <si>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</si>
  <si>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</si>
  <si>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</si>
  <si>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</si>
  <si>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</si>
  <si>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</si>
  <si>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</si>
  <si>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</si>
  <si>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</si>
  <si>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</si>
  <si>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</si>
  <si>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</si>
  <si>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</si>
  <si>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</si>
  <si>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</si>
  <si>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</si>
  <si>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</si>
  <si>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</si>
  <si>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</si>
  <si>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</si>
  <si>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</si>
  <si>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</si>
  <si>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</si>
  <si>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</si>
  <si>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</si>
  <si>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</si>
  <si>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</si>
  <si>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</si>
  <si>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</si>
  <si>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</si>
  <si>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</si>
  <si>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</si>
  <si>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</si>
  <si>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</si>
  <si>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</si>
  <si>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</si>
  <si>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</si>
  <si>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</si>
  <si>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</si>
  <si>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</si>
  <si>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</si>
  <si>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</si>
  <si>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</si>
  <si>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</si>
  <si>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</si>
  <si>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</si>
  <si>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</si>
  <si>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</si>
  <si>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</si>
  <si>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</si>
  <si>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</si>
  <si>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</si>
  <si>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</si>
  <si>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</si>
  <si>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</si>
  <si>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</si>
  <si>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</si>
  <si>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</si>
  <si>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</si>
  <si>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</si>
  <si>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</si>
  <si>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</si>
  <si>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</si>
  <si>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</si>
  <si>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</si>
  <si>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</si>
  <si>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</si>
  <si>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</si>
  <si>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</si>
  <si>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</si>
  <si>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</si>
  <si>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</si>
  <si>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</si>
  <si>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</si>
  <si>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</si>
  <si>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</si>
  <si>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</si>
  <si>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</si>
  <si>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</si>
  <si>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</si>
  <si>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</si>
  <si>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</si>
  <si>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</si>
  <si>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</si>
  <si>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</si>
  <si>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</si>
  <si>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</si>
  <si>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</si>
  <si>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</si>
  <si>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</si>
  <si>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</si>
  <si>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</si>
  <si>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</si>
  <si>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</si>
  <si>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</si>
  <si>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</si>
  <si>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</si>
  <si>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</si>
  <si>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</si>
  <si>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</si>
  <si>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</si>
  <si>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</si>
  <si>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</si>
  <si>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</si>
  <si>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</si>
  <si>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</si>
  <si>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</si>
  <si>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</si>
  <si>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</si>
  <si>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</si>
  <si>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</si>
  <si>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</si>
  <si>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</si>
  <si>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</si>
  <si>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</si>
  <si>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</si>
  <si>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</si>
  <si>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</si>
  <si>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</si>
  <si>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</si>
  <si>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</si>
  <si>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</si>
  <si>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</si>
  <si>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</si>
  <si>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</si>
  <si>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</si>
  <si>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</si>
  <si>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</si>
  <si>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</si>
  <si>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</si>
  <si>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</si>
  <si>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</si>
  <si>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</si>
  <si>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</si>
  <si>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</si>
  <si>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</si>
  <si>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</si>
  <si>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</si>
  <si>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</si>
  <si>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</si>
  <si>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</si>
  <si>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</si>
  <si>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</si>
  <si>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</si>
  <si>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</si>
  <si>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</si>
  <si>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</si>
  <si>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</si>
  <si>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</si>
  <si>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</si>
  <si>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</si>
  <si>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</si>
  <si>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</si>
  <si>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</si>
  <si>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</si>
  <si>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</si>
  <si>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</si>
  <si>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</si>
  <si>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</si>
  <si>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</si>
  <si>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</si>
  <si>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</si>
  <si>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</si>
  <si>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</si>
  <si>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</si>
  <si>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</si>
  <si>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</si>
  <si>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</si>
  <si>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</si>
  <si>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</si>
  <si>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</si>
  <si>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</si>
  <si>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</si>
  <si>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</si>
  <si>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</si>
  <si>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</si>
  <si>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</si>
  <si>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</si>
  <si>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</si>
  <si>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</si>
  <si>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</si>
  <si>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</si>
  <si>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</si>
  <si>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</si>
  <si>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</si>
  <si>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</si>
  <si>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</si>
  <si>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</si>
  <si>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</si>
  <si>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</si>
  <si>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</si>
  <si>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</si>
  <si>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</si>
  <si>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</si>
  <si>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</si>
  <si>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</si>
  <si>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</si>
  <si>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</si>
  <si>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</si>
  <si>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</si>
  <si>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</si>
  <si>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</si>
  <si>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</si>
  <si>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</si>
  <si>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</si>
  <si>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</si>
  <si>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</si>
  <si>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</si>
  <si>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</si>
  <si>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</si>
  <si>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</si>
  <si>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</si>
  <si>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</si>
  <si>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</si>
  <si>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</si>
  <si>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</si>
  <si>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</si>
  <si>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</si>
  <si>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</si>
  <si>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</si>
  <si>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</si>
  <si>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</si>
  <si>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</si>
  <si>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</si>
  <si>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</si>
  <si>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</si>
  <si>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</si>
  <si>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</si>
  <si>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</si>
  <si>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</si>
  <si>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</si>
  <si>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</si>
  <si>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</si>
  <si>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</si>
  <si>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</si>
  <si>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</si>
  <si>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</si>
  <si>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</si>
  <si>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</si>
  <si>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</si>
  <si>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</si>
  <si>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</si>
  <si>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</si>
  <si>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</si>
  <si>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</si>
  <si>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</si>
  <si>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</si>
  <si>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</si>
  <si>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</si>
  <si>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</si>
  <si>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</si>
  <si>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</si>
  <si>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</si>
  <si>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</si>
  <si>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</si>
  <si>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</si>
  <si>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</si>
  <si>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</si>
  <si>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</si>
  <si>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</si>
  <si>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</si>
  <si>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</si>
  <si>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</si>
  <si>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</si>
  <si>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</si>
  <si>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</si>
  <si>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</si>
  <si>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</si>
  <si>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</si>
  <si>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</si>
  <si>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</si>
  <si>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</si>
  <si>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</si>
  <si>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</si>
  <si>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</si>
  <si>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</si>
  <si>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</si>
  <si>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</si>
  <si>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</si>
  <si>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</si>
  <si>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</si>
  <si>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</si>
  <si>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</si>
  <si>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</si>
  <si>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</si>
  <si>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</si>
  <si>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</si>
  <si>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</si>
  <si>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</si>
  <si>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</si>
  <si>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</si>
  <si>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</si>
  <si>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</si>
  <si>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</si>
  <si>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</si>
  <si>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</si>
  <si>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</si>
  <si>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</si>
  <si>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</si>
  <si>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</si>
  <si>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</si>
  <si>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</si>
  <si>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</si>
  <si>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</si>
  <si>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</si>
  <si>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</si>
  <si>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</si>
  <si>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</si>
  <si>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</si>
  <si>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</si>
  <si>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</si>
  <si>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</si>
  <si>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</si>
  <si>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</si>
  <si>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</si>
  <si>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</si>
  <si>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</si>
  <si>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</si>
  <si>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</si>
  <si>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</si>
  <si>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</si>
  <si>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</si>
  <si>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</si>
  <si>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</si>
  <si>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</si>
  <si>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</si>
  <si>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</si>
  <si>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</si>
  <si>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</si>
  <si>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</si>
  <si>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</si>
  <si>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</si>
  <si>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</si>
  <si>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</si>
  <si>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</si>
  <si>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</si>
  <si>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</si>
  <si>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</si>
  <si>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</si>
  <si>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</si>
  <si>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</si>
  <si>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</si>
  <si>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</si>
  <si>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</si>
  <si>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</si>
  <si>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</si>
  <si>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</si>
  <si>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</si>
  <si>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</si>
  <si>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</si>
  <si>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</si>
  <si>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</si>
  <si>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</si>
  <si>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</si>
  <si>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</si>
  <si>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</si>
  <si>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</si>
  <si>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</si>
  <si>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</si>
  <si>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</si>
  <si>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</si>
  <si>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</si>
  <si>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</si>
  <si>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</si>
  <si>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</si>
  <si>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</si>
  <si>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</si>
  <si>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</si>
  <si>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</si>
  <si>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</si>
  <si>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</si>
  <si>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</si>
  <si>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</si>
  <si>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</si>
  <si>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</si>
  <si>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</si>
  <si>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</si>
  <si>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</si>
  <si>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</si>
  <si>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</si>
  <si>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</si>
  <si>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</si>
  <si>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</si>
  <si>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</si>
  <si>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</si>
  <si>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</si>
  <si>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</si>
  <si>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</si>
  <si>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</si>
  <si>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</si>
  <si>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</si>
  <si>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</si>
  <si>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</si>
  <si>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</si>
  <si>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</si>
  <si>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</si>
  <si>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</si>
  <si>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</si>
  <si>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</si>
  <si>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</si>
  <si>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</si>
  <si>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</si>
  <si>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</si>
  <si>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</si>
  <si>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</si>
  <si>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</si>
  <si>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</si>
  <si>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</si>
  <si>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</si>
  <si>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</si>
  <si>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</si>
  <si>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</si>
  <si>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</si>
  <si>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</si>
  <si>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</si>
  <si>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</si>
  <si>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</si>
  <si>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</si>
  <si>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</si>
  <si>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</si>
  <si>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</si>
  <si>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</si>
  <si>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</si>
  <si>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</si>
  <si>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</si>
  <si>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</si>
  <si>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</si>
  <si>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</si>
  <si>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</si>
  <si>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</si>
  <si>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</si>
  <si>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</si>
  <si>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</si>
  <si>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</si>
  <si>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</si>
  <si>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</si>
  <si>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</si>
  <si>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</si>
  <si>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</si>
  <si>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</si>
  <si>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</si>
  <si>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</si>
  <si>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</si>
  <si>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</si>
  <si>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</si>
  <si>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</si>
  <si>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</si>
  <si>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</si>
  <si>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</si>
  <si>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</si>
  <si>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</si>
  <si>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</si>
  <si>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</si>
  <si>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</si>
  <si>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</si>
  <si>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</si>
  <si>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</si>
  <si>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</si>
  <si>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</si>
  <si>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</si>
  <si>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</si>
  <si>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</si>
  <si>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</si>
  <si>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</si>
  <si>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</si>
  <si>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</si>
  <si>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</si>
  <si>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</si>
  <si>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</si>
  <si>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</si>
  <si>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</si>
  <si>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</si>
  <si>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</si>
  <si>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</si>
  <si>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</si>
  <si>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</si>
  <si>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</si>
  <si>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</si>
  <si>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</si>
  <si>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</si>
  <si>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</si>
  <si>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</si>
  <si>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</si>
  <si>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</si>
  <si>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</si>
  <si>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</si>
  <si>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</si>
  <si>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</si>
  <si>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</si>
  <si>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</si>
  <si>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</si>
  <si>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</si>
  <si>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</si>
  <si>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</si>
  <si>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</si>
  <si>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</si>
  <si>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</si>
  <si>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</si>
  <si>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</si>
  <si>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</si>
  <si>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</si>
  <si>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</si>
  <si>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</si>
  <si>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</si>
  <si>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</si>
  <si>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</si>
  <si>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</si>
  <si>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</si>
  <si>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</si>
  <si>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</si>
  <si>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</si>
  <si>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</si>
  <si>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</si>
  <si>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</si>
  <si>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</si>
  <si>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</si>
  <si>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</si>
  <si>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</si>
  <si>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</si>
  <si>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</si>
  <si>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</si>
  <si>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</si>
  <si>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</si>
  <si>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</si>
  <si>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</si>
  <si>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</si>
  <si>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</si>
  <si>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</si>
  <si>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</si>
  <si>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</si>
  <si>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</si>
  <si>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</si>
  <si>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</si>
  <si>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</si>
  <si>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</si>
  <si>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</si>
  <si>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</si>
  <si>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</si>
  <si>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</si>
  <si>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</si>
  <si>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</si>
  <si>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</si>
  <si>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</si>
  <si>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</si>
  <si>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</si>
  <si>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</si>
  <si>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</si>
  <si>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</si>
  <si>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</si>
  <si>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</si>
  <si>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</si>
  <si>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</si>
  <si>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</si>
  <si>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</si>
  <si>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</si>
  <si>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</si>
  <si>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</si>
  <si>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</si>
  <si>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</si>
  <si>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</si>
  <si>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</si>
  <si>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</si>
  <si>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</si>
  <si>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</si>
  <si>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</si>
  <si>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</si>
  <si>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</si>
  <si>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</si>
  <si>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</si>
  <si>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</si>
  <si>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</si>
  <si>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</si>
  <si>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</si>
  <si>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</si>
  <si>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</si>
  <si>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</si>
  <si>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</si>
  <si>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</si>
  <si>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</si>
  <si>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</si>
  <si>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</si>
  <si>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</si>
  <si>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</si>
  <si>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</si>
  <si>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</si>
  <si>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</si>
  <si>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</si>
  <si>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</si>
  <si>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</si>
  <si>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</si>
  <si>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</si>
  <si>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</si>
  <si>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</si>
  <si>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</si>
  <si>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</si>
  <si>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</si>
  <si>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</si>
  <si>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</si>
  <si>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</si>
  <si>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</si>
  <si>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</si>
  <si>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</si>
  <si>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</si>
  <si>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</si>
  <si>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</si>
  <si>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</si>
  <si>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</si>
  <si>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</si>
  <si>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</si>
  <si>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</si>
  <si>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</si>
  <si>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</si>
  <si>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</si>
  <si>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</si>
  <si>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</si>
  <si>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</si>
  <si>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</si>
  <si>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</si>
  <si>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</si>
  <si>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</si>
  <si>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</si>
  <si>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</si>
  <si>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</si>
  <si>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</si>
  <si>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</si>
  <si>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</si>
  <si>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</si>
  <si>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</si>
  <si>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</si>
  <si>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</si>
  <si>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</si>
  <si>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</si>
  <si>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</si>
  <si>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</si>
  <si>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</si>
  <si>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</si>
  <si>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</si>
  <si>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</si>
  <si>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</si>
  <si>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</si>
  <si>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</si>
  <si>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</si>
  <si>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</si>
  <si>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</si>
  <si>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</si>
  <si>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</si>
  <si>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</si>
  <si>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</si>
  <si>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</si>
  <si>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</si>
  <si>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</si>
  <si>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</si>
  <si>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</si>
  <si>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</si>
  <si>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</si>
  <si>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</si>
  <si>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</si>
  <si>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</si>
  <si>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</si>
  <si>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</si>
  <si>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</si>
  <si>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</si>
  <si>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</si>
  <si>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</si>
  <si>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</si>
  <si>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</si>
  <si>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</si>
  <si>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</si>
  <si>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</si>
  <si>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</si>
  <si>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</si>
  <si>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</si>
  <si>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</si>
  <si>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</si>
  <si>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</si>
  <si>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</si>
  <si>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</si>
  <si>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</si>
  <si>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</si>
  <si>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</si>
  <si>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</si>
  <si>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</si>
  <si>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</si>
  <si>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</si>
  <si>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</si>
  <si>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</si>
  <si>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</si>
  <si>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</si>
  <si>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</si>
  <si>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</si>
  <si>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</si>
  <si>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</si>
  <si>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</si>
  <si>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</si>
  <si>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</si>
  <si>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</si>
  <si>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</si>
  <si>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</si>
  <si>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</si>
  <si>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</si>
  <si>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</si>
  <si>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</si>
  <si>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</si>
  <si>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</si>
  <si>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</si>
  <si>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</si>
  <si>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</si>
  <si>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</si>
  <si>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</si>
  <si>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</si>
  <si>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</si>
  <si>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</si>
  <si>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</si>
  <si>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</si>
  <si>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</si>
  <si>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</si>
  <si>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</si>
  <si>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</si>
  <si>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</si>
  <si>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</si>
  <si>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</si>
  <si>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</si>
  <si>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</si>
  <si>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</si>
  <si>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</si>
  <si>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</si>
  <si>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</si>
  <si>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</si>
  <si>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</si>
  <si>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</si>
  <si>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</si>
  <si>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</si>
  <si>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</si>
  <si>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</si>
  <si>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</si>
  <si>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</si>
  <si>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</si>
  <si>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</si>
  <si>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</si>
  <si>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</si>
  <si>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</si>
  <si>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</si>
  <si>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</si>
  <si>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</si>
  <si>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</si>
  <si>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</si>
  <si>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</si>
  <si>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</si>
  <si>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</si>
  <si>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</si>
  <si>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</si>
  <si>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</si>
  <si>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</si>
  <si>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</si>
  <si>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</si>
  <si>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</si>
  <si>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</si>
  <si>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</si>
  <si>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</si>
  <si>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</si>
  <si>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</si>
  <si>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</si>
  <si>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</si>
  <si>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</si>
  <si>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</si>
  <si>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</si>
  <si>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</si>
  <si>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</si>
  <si>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</si>
  <si>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</si>
  <si>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</si>
  <si>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</si>
  <si>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</si>
  <si>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</si>
  <si>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</si>
  <si>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</si>
  <si>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</si>
  <si>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</si>
  <si>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</si>
  <si>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</si>
  <si>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</si>
  <si>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</si>
  <si>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</si>
  <si>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</si>
  <si>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</si>
  <si>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</si>
  <si>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</si>
  <si>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</si>
  <si>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</si>
  <si>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</si>
  <si>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</si>
  <si>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</si>
  <si>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</si>
  <si>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</si>
  <si>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</si>
  <si>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</si>
  <si>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</si>
  <si>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</si>
  <si>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</si>
  <si>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</si>
  <si>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</si>
  <si>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</si>
  <si>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</si>
  <si>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</si>
  <si>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</si>
  <si>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</si>
  <si>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</si>
  <si>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</si>
  <si>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</si>
  <si>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</si>
  <si>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</si>
  <si>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</si>
  <si>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</si>
  <si>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</si>
  <si>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</si>
  <si>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</si>
  <si>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</si>
  <si>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</si>
  <si>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</si>
  <si>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</si>
  <si>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</si>
  <si>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</si>
  <si>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</si>
  <si>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</si>
  <si>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</si>
  <si>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</si>
  <si>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</si>
  <si>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</si>
  <si>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</si>
  <si>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</si>
  <si>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</si>
  <si>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</si>
  <si>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</si>
  <si>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</si>
  <si>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</si>
  <si>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</si>
  <si>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</si>
  <si>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</si>
  <si>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</si>
  <si>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</si>
  <si>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</si>
  <si>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</si>
  <si>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</si>
  <si>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</si>
  <si>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</si>
  <si>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</si>
  <si>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</si>
  <si>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</si>
  <si>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</si>
  <si>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</si>
  <si>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</si>
  <si>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</si>
  <si>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</si>
  <si>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</si>
  <si>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</si>
  <si>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</si>
  <si>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</si>
  <si>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</si>
  <si>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</si>
  <si>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</si>
  <si>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</si>
  <si>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</si>
  <si>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</si>
  <si>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</si>
  <si>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</si>
  <si>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</si>
  <si>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</si>
  <si>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</si>
  <si>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</si>
  <si>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</si>
  <si>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</si>
  <si>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</si>
  <si>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</si>
  <si>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</si>
  <si>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</si>
  <si>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</si>
  <si>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</si>
  <si>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</si>
  <si>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</si>
  <si>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</si>
  <si>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</si>
  <si>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</si>
  <si>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</si>
  <si>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</si>
  <si>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</si>
  <si>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</si>
  <si>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</si>
  <si>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</si>
  <si>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</si>
  <si>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</si>
  <si>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</si>
  <si>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</si>
  <si>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</si>
  <si>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</si>
  <si>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</si>
  <si>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</si>
  <si>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</si>
  <si>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</si>
  <si>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</si>
  <si>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</si>
  <si>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</si>
  <si>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</si>
  <si>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</si>
  <si>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</si>
  <si>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</si>
  <si>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</si>
  <si>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</si>
  <si>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</si>
  <si>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</si>
  <si>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</si>
  <si>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</si>
  <si>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</si>
  <si>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</si>
  <si>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</si>
  <si>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</si>
  <si>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</si>
  <si>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</si>
  <si>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</si>
  <si>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</si>
  <si>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</si>
  <si>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</si>
  <si>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</si>
  <si>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</si>
  <si>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</si>
  <si>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</si>
  <si>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</si>
  <si>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</si>
  <si>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</si>
  <si>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</si>
  <si>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</si>
  <si>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</si>
  <si>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</si>
  <si>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</si>
  <si>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</si>
  <si>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</si>
  <si>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</si>
  <si>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</si>
  <si>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</si>
  <si>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</si>
  <si>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</si>
  <si>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</si>
  <si>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</si>
  <si>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</si>
  <si>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</si>
  <si>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</si>
  <si>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</si>
  <si>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</si>
  <si>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</si>
  <si>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</si>
  <si>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</si>
  <si>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</si>
  <si>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</si>
  <si>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</si>
  <si>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</si>
  <si>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</si>
  <si>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</si>
  <si>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</si>
  <si>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</si>
  <si>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</si>
  <si>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</si>
  <si>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</si>
  <si>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</si>
  <si>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</si>
  <si>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</si>
  <si>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</si>
  <si>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</si>
  <si>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</si>
  <si>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</si>
  <si>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</si>
  <si>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</si>
  <si>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</si>
  <si>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</si>
  <si>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</si>
  <si>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</si>
  <si>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</si>
  <si>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</si>
  <si>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</si>
  <si>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</si>
  <si>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</si>
  <si>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</si>
  <si>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</si>
  <si>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</si>
  <si>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</si>
  <si>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</si>
  <si>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</si>
  <si>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</si>
  <si>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</si>
  <si>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</si>
  <si>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</si>
  <si>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</si>
  <si>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</si>
  <si>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</si>
  <si>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</si>
  <si>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</si>
  <si>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</si>
  <si>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</si>
  <si>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</si>
  <si>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</si>
  <si>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</si>
  <si>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</si>
  <si>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</si>
  <si>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</si>
  <si>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</si>
  <si>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</si>
  <si>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</si>
  <si>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</si>
  <si>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</si>
  <si>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</si>
  <si>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</si>
  <si>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</si>
  <si>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</si>
  <si>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</si>
  <si>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</si>
  <si>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</si>
  <si>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</si>
  <si>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</si>
  <si>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</si>
  <si>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</si>
  <si>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</si>
  <si>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</si>
  <si>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</si>
  <si>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</si>
  <si>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</si>
  <si>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</si>
  <si>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</si>
  <si>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</si>
  <si>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</si>
  <si>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</si>
  <si>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</si>
  <si>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</si>
  <si>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</si>
  <si>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</si>
  <si>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</si>
  <si>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</si>
  <si>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</si>
  <si>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</si>
  <si>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</si>
  <si>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</si>
  <si>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</si>
  <si>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</si>
  <si>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</si>
  <si>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</si>
  <si>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</si>
  <si>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</si>
  <si>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</si>
  <si>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</si>
  <si>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</si>
  <si>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</si>
  <si>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</si>
  <si>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</si>
  <si>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</si>
  <si>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</si>
  <si>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</si>
  <si>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</si>
  <si>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</si>
  <si>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</si>
  <si>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</si>
  <si>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</si>
  <si>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</si>
  <si>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</si>
  <si>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</si>
  <si>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</si>
  <si>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</si>
  <si>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</si>
  <si>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</si>
  <si>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</si>
  <si>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</si>
  <si>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</si>
  <si>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</si>
  <si>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</si>
  <si>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</si>
  <si>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</si>
  <si>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</si>
  <si>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</si>
  <si>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</si>
  <si>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</si>
  <si>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</si>
  <si>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</si>
  <si>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</si>
  <si>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</si>
  <si>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</si>
  <si>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</si>
  <si>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</si>
  <si>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</si>
  <si>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</si>
  <si>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</si>
  <si>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</si>
  <si>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</si>
  <si>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</si>
  <si>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</si>
  <si>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</si>
  <si>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</si>
  <si>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</si>
  <si>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</si>
  <si>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</si>
  <si>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</si>
  <si>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</si>
  <si>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</si>
  <si>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</si>
  <si>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</si>
  <si>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</si>
  <si>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</si>
  <si>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</si>
  <si>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</si>
  <si>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</si>
  <si>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</si>
  <si>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</si>
  <si>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</si>
  <si>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</si>
  <si>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</si>
  <si>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</si>
  <si>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</si>
  <si>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</si>
  <si>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</si>
  <si>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</si>
  <si>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</si>
  <si>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</si>
  <si>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</si>
  <si>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</si>
  <si>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</si>
  <si>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</si>
  <si>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</si>
  <si>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</si>
  <si>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</si>
  <si>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</si>
  <si>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</si>
  <si>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</si>
  <si>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</si>
  <si>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</si>
  <si>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</si>
  <si>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</si>
  <si>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</si>
  <si>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</si>
  <si>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</si>
  <si>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</si>
  <si>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</si>
  <si>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</si>
  <si>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</si>
  <si>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</si>
  <si>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</si>
  <si>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</si>
  <si>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</si>
  <si>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</si>
  <si>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</si>
  <si>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</si>
  <si>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</si>
  <si>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</si>
  <si>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</si>
  <si>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</si>
  <si>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</si>
  <si>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</si>
  <si>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</si>
  <si>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</si>
  <si>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</si>
  <si>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</si>
  <si>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</si>
  <si>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</si>
  <si>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</si>
  <si>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</si>
  <si>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</si>
  <si>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</si>
  <si>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</si>
  <si>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</si>
  <si>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</si>
  <si>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</si>
  <si>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</si>
  <si>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</si>
  <si>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</si>
  <si>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</si>
  <si>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</si>
  <si>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</si>
  <si>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</si>
  <si>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</si>
  <si>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</si>
  <si>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</si>
  <si>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</si>
  <si>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</si>
  <si>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</si>
  <si>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</si>
  <si>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</si>
  <si>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</si>
  <si>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</si>
  <si>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</si>
  <si>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</si>
  <si>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</si>
  <si>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</si>
  <si>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</si>
  <si>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</si>
  <si>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</si>
  <si>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</si>
  <si>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</si>
  <si>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</si>
  <si>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</si>
  <si>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</si>
  <si>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</si>
  <si>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</si>
  <si>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</si>
  <si>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</si>
  <si>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</si>
  <si>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</si>
  <si>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</si>
  <si>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</si>
  <si>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</si>
  <si>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</si>
  <si>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</si>
  <si>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</si>
  <si>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</si>
  <si>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</si>
  <si>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</si>
  <si>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</si>
  <si>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</si>
  <si>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</si>
  <si>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</si>
  <si>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</si>
  <si>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</si>
  <si>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</si>
  <si>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</si>
  <si>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</si>
  <si>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</si>
  <si>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</si>
  <si>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</si>
  <si>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</si>
  <si>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</si>
  <si>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</si>
  <si>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</si>
  <si>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</si>
  <si>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</si>
  <si>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</si>
  <si>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</si>
  <si>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</si>
  <si>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</si>
  <si>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</si>
  <si>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</si>
  <si>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</si>
  <si>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</si>
  <si>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</si>
  <si>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</si>
  <si>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</si>
  <si>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</si>
  <si>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</si>
  <si>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</si>
  <si>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</si>
  <si>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</si>
  <si>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</si>
  <si>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</si>
  <si>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</si>
  <si>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</si>
  <si>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</si>
  <si>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</si>
  <si>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</si>
  <si>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</si>
  <si>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</si>
  <si>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</si>
  <si>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</si>
  <si>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</si>
  <si>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</si>
  <si>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</si>
  <si>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</si>
  <si>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</si>
  <si>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</si>
  <si>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</si>
  <si>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</si>
  <si>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</si>
  <si>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</si>
  <si>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</si>
  <si>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</si>
  <si>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</si>
  <si>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</si>
  <si>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</si>
  <si>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</si>
  <si>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</si>
  <si>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</si>
  <si>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</si>
  <si>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</si>
  <si>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</si>
  <si>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</si>
  <si>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</si>
  <si>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</si>
  <si>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</si>
  <si>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</si>
  <si>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</si>
  <si>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</si>
  <si>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</si>
  <si>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</si>
  <si>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</si>
  <si>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</si>
  <si>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</si>
  <si>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</si>
  <si>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</si>
  <si>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</si>
  <si>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</si>
  <si>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</si>
  <si>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</si>
  <si>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</si>
  <si>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</si>
  <si>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</si>
  <si>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</si>
  <si>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</si>
  <si>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</si>
  <si>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</si>
  <si>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</si>
  <si>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</si>
  <si>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</si>
  <si>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</si>
  <si>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</si>
  <si>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</si>
  <si>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</si>
  <si>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</si>
  <si>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</si>
  <si>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</si>
  <si>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</si>
  <si>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</si>
  <si>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</si>
  <si>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</si>
  <si>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</si>
  <si>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</si>
  <si>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</si>
  <si>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</si>
  <si>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</si>
  <si>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</si>
  <si>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</si>
  <si>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</si>
  <si>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</si>
  <si>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</si>
  <si>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</si>
  <si>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</si>
  <si>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</si>
  <si>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</si>
  <si>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</si>
  <si>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</si>
  <si>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</si>
  <si>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</si>
  <si>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</si>
  <si>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</si>
  <si>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</si>
  <si>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</si>
  <si>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</si>
  <si>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</si>
  <si>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</si>
  <si>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</si>
  <si>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</si>
  <si>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</si>
  <si>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</si>
  <si>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</si>
  <si>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</si>
  <si>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</si>
  <si>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</si>
  <si>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</si>
  <si>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</si>
  <si>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</si>
  <si>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</si>
  <si>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</si>
  <si>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</si>
  <si>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</si>
  <si>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</si>
  <si>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</si>
  <si>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</si>
  <si>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</si>
  <si>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</si>
  <si>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</si>
  <si>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</si>
  <si>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</si>
  <si>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</si>
  <si>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</si>
  <si>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</si>
  <si>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</si>
  <si>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</si>
  <si>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</si>
  <si>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</si>
  <si>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</si>
  <si>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</si>
  <si>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</si>
  <si>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</si>
  <si>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</si>
  <si>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</si>
  <si>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</si>
  <si>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</si>
  <si>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</si>
  <si>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</si>
  <si>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</si>
  <si>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</si>
  <si>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</si>
  <si>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</si>
  <si>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</si>
  <si>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</si>
  <si>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</si>
  <si>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</si>
  <si>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</si>
  <si>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</si>
  <si>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</si>
  <si>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</si>
  <si>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</si>
  <si>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</si>
  <si>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</si>
  <si>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</si>
  <si>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</si>
  <si>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</si>
  <si>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</si>
  <si>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</si>
  <si>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</si>
  <si>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</si>
  <si>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</si>
  <si>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</si>
  <si>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</si>
  <si>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</si>
  <si>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</si>
  <si>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</si>
  <si>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</si>
  <si>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</si>
  <si>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</si>
  <si>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</si>
  <si>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</si>
  <si>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</si>
  <si>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</si>
  <si>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</si>
  <si>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</si>
  <si>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</si>
  <si>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</si>
  <si>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</si>
  <si>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</si>
  <si>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</si>
  <si>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</si>
  <si>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</si>
  <si>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</si>
  <si>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</si>
  <si>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</si>
  <si>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</si>
  <si>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</si>
  <si>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</si>
  <si>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</si>
  <si>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</si>
  <si>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</si>
  <si>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</si>
  <si>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</si>
  <si>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</si>
  <si>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</si>
  <si>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</si>
  <si>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</si>
  <si>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</si>
  <si>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</si>
  <si>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</si>
  <si>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</si>
  <si>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</si>
  <si>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</si>
  <si>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</si>
  <si>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</si>
  <si>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</si>
  <si>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</si>
  <si>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</si>
  <si>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</si>
  <si>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</si>
  <si>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</si>
  <si>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</si>
  <si>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</si>
  <si>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</si>
  <si>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</si>
  <si>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</si>
  <si>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</si>
  <si>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</si>
  <si>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</si>
  <si>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</si>
  <si>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</si>
  <si>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</si>
  <si>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</si>
  <si>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</si>
  <si>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</si>
  <si>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</si>
  <si>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</si>
  <si>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</si>
  <si>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</si>
  <si>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</si>
  <si>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</si>
  <si>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</si>
  <si>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</si>
  <si>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</si>
  <si>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</si>
  <si>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</si>
  <si>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</si>
  <si>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</si>
  <si>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</si>
  <si>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</si>
  <si>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</si>
  <si>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</si>
  <si>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</si>
  <si>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</si>
  <si>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</si>
  <si>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</si>
  <si>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</si>
  <si>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</si>
  <si>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</si>
  <si>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</si>
  <si>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</si>
  <si>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</si>
  <si>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</si>
  <si>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</si>
  <si>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</si>
  <si>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</si>
  <si>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</si>
  <si>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</si>
  <si>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</si>
  <si>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</si>
  <si>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</si>
  <si>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</si>
  <si>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</si>
  <si>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</si>
  <si>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</si>
  <si>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</si>
  <si>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</si>
  <si>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</si>
  <si>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</si>
  <si>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</si>
  <si>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</si>
  <si>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</si>
  <si>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</si>
  <si>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</si>
  <si>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</si>
  <si>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</si>
  <si>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</si>
  <si>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</si>
  <si>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</si>
  <si>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</si>
  <si>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</si>
  <si>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</si>
  <si>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</si>
  <si>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</si>
  <si>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</si>
  <si>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</si>
  <si>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</si>
  <si>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</si>
  <si>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</si>
  <si>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</si>
  <si>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</si>
  <si>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</si>
  <si>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</si>
  <si>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</si>
  <si>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</si>
  <si>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</si>
  <si>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</si>
  <si>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</si>
  <si>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</si>
  <si>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</si>
  <si>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</si>
  <si>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</si>
  <si>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</si>
  <si>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</si>
  <si>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</si>
  <si>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</si>
  <si>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</si>
  <si>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</si>
  <si>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</si>
  <si>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</si>
  <si>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</si>
  <si>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</si>
  <si>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</si>
  <si>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</si>
  <si>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</si>
  <si>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</si>
  <si>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</si>
  <si>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</si>
  <si>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</si>
  <si>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</si>
  <si>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</si>
  <si>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</si>
  <si>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</si>
  <si>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</si>
  <si>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</si>
  <si>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</si>
  <si>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</si>
  <si>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</si>
  <si>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</si>
  <si>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</si>
  <si>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</si>
  <si>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</si>
  <si>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</si>
  <si>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</si>
  <si>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</si>
  <si>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</si>
  <si>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</si>
  <si>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</si>
  <si>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</si>
  <si>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</si>
  <si>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</si>
  <si>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</si>
  <si>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</si>
  <si>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</si>
  <si>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</si>
  <si>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</si>
  <si>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</si>
  <si>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</si>
  <si>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</si>
  <si>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</si>
  <si>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</si>
  <si>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</si>
  <si>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</si>
  <si>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</si>
  <si>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</si>
  <si>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</si>
  <si>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</si>
  <si>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</si>
  <si>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</si>
  <si>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</si>
  <si>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</si>
  <si>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</si>
  <si>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</si>
  <si>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</si>
  <si>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</si>
  <si>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</si>
  <si>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</si>
  <si>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</si>
  <si>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</si>
  <si>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</si>
  <si>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</si>
  <si>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</si>
  <si>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</si>
  <si>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</si>
  <si>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</si>
  <si>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</si>
  <si>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</si>
  <si>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</si>
  <si>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</si>
  <si>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</si>
  <si>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</si>
  <si>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</si>
  <si>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</si>
  <si>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</si>
  <si>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</si>
  <si>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</si>
  <si>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</si>
  <si>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</si>
  <si>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</si>
  <si>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</si>
  <si>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</si>
  <si>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</si>
  <si>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</si>
  <si>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</si>
  <si>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</si>
  <si>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</si>
  <si>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</si>
  <si>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</si>
  <si>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</si>
  <si>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</si>
  <si>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</si>
  <si>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</si>
  <si>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</si>
  <si>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</si>
  <si>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</si>
  <si>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</si>
  <si>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</si>
  <si>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</si>
  <si>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</si>
  <si>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</si>
  <si>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</si>
  <si>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</si>
  <si>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</si>
  <si>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</si>
  <si>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</si>
  <si>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</si>
  <si>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</si>
  <si>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</si>
  <si>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</si>
  <si>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</si>
  <si>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</si>
  <si>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</si>
  <si>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</si>
  <si>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</si>
  <si>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</si>
  <si>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</si>
  <si>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</si>
  <si>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</si>
  <si>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</si>
  <si>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</si>
  <si>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</si>
  <si>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</si>
  <si>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</si>
  <si>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</si>
  <si>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</si>
  <si>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</si>
  <si>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</si>
  <si>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</si>
  <si>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</si>
  <si>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</si>
  <si>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</si>
  <si>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</si>
  <si>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</si>
  <si>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</si>
  <si>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</si>
  <si>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</si>
  <si>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</si>
  <si>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</si>
  <si>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</si>
  <si>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</si>
  <si>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</si>
  <si>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</si>
  <si>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</si>
  <si>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</si>
  <si>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</si>
  <si>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</si>
  <si>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</si>
  <si>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</si>
  <si>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</si>
  <si>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</si>
  <si>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</si>
  <si>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</si>
  <si>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</si>
  <si>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</si>
  <si>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</si>
  <si>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</si>
  <si>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</si>
  <si>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</si>
  <si>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</si>
  <si>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</si>
  <si>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</si>
  <si>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</si>
  <si>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</si>
  <si>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</si>
  <si>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</si>
  <si>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</si>
  <si>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</si>
  <si>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</si>
  <si>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</si>
  <si>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</si>
  <si>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</si>
  <si>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</si>
  <si>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</si>
  <si>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</si>
  <si>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</si>
  <si>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</si>
  <si>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</si>
  <si>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</si>
  <si>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</si>
  <si>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</si>
  <si>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</si>
  <si>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</si>
  <si>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</si>
  <si>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</si>
  <si>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</si>
  <si>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</si>
  <si>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</si>
  <si>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</si>
  <si>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</si>
  <si>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</si>
  <si>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</si>
  <si>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</si>
  <si>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</si>
  <si>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</si>
  <si>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</si>
  <si>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</si>
  <si>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</si>
  <si>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</si>
  <si>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</si>
  <si>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</si>
  <si>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</si>
  <si>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</si>
  <si>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</si>
  <si>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</si>
  <si>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</si>
  <si>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</si>
  <si>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</si>
  <si>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</si>
  <si>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</si>
  <si>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</si>
  <si>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</si>
  <si>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</si>
  <si>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</si>
  <si>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</si>
  <si>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</si>
  <si>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</si>
  <si>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</si>
  <si>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</si>
  <si>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</si>
  <si>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</si>
  <si>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</si>
  <si>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</si>
  <si>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</si>
  <si>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</si>
  <si>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</si>
  <si>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</si>
  <si>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</si>
  <si>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</si>
  <si>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</si>
  <si>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</si>
  <si>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</si>
  <si>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</si>
  <si>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</si>
  <si>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</si>
  <si>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</si>
  <si>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</si>
  <si>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</si>
  <si>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</si>
  <si>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</si>
  <si>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</si>
  <si>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</si>
  <si>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</si>
  <si>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</si>
  <si>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</si>
  <si>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</si>
  <si>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</si>
  <si>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</si>
  <si>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</si>
  <si>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</si>
  <si>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</si>
  <si>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</si>
  <si>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</si>
  <si>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</si>
  <si>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</si>
  <si>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</si>
  <si>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</si>
  <si>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</si>
  <si>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</si>
  <si>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</si>
  <si>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</si>
  <si>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</si>
  <si>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</si>
  <si>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</si>
  <si>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</si>
  <si>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</si>
  <si>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</si>
  <si>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</si>
  <si>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</si>
  <si>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</si>
  <si>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</si>
  <si>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</si>
  <si>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</si>
  <si>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</si>
  <si>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</si>
  <si>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</si>
  <si>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</si>
  <si>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</si>
  <si>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</si>
  <si>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</si>
  <si>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</si>
  <si>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</si>
  <si>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</si>
  <si>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</si>
  <si>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</si>
  <si>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</si>
  <si>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</si>
  <si>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</si>
  <si>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</si>
  <si>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</si>
  <si>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</si>
  <si>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</si>
  <si>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</si>
  <si>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</si>
  <si>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</si>
  <si>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</si>
  <si>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</si>
  <si>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</si>
  <si>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</si>
  <si>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</si>
  <si>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</si>
  <si>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</si>
  <si>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</si>
  <si>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</si>
  <si>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</si>
  <si>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</si>
  <si>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</si>
  <si>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</si>
  <si>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</si>
  <si>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</si>
  <si>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</si>
  <si>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</si>
  <si>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</si>
  <si>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</si>
  <si>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</si>
  <si>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</si>
  <si>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</si>
  <si>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</si>
  <si>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</si>
  <si>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</si>
  <si>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</si>
  <si>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</si>
  <si>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</si>
  <si>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</si>
  <si>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</si>
  <si>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</si>
  <si>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</si>
  <si>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</si>
  <si>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</si>
  <si>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</si>
  <si>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</si>
  <si>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</si>
  <si>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</si>
  <si>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</si>
  <si>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</si>
  <si>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</si>
  <si>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</si>
  <si>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</si>
  <si>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</si>
  <si>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</si>
  <si>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</si>
  <si>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</si>
  <si>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</si>
  <si>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</si>
  <si>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</si>
  <si>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</si>
  <si>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</si>
  <si>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</si>
  <si>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</si>
  <si>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</si>
  <si>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</si>
  <si>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</si>
  <si>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</si>
  <si>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</si>
  <si>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</si>
  <si>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</si>
  <si>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</si>
  <si>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</si>
  <si>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</si>
  <si>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</si>
  <si>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</si>
  <si>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</si>
  <si>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</si>
  <si>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</si>
  <si>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</si>
  <si>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</si>
  <si>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</si>
  <si>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</si>
  <si>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</si>
  <si>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</si>
  <si>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</si>
  <si>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</si>
  <si>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</si>
  <si>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</si>
  <si>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</si>
  <si>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</si>
  <si>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</si>
  <si>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</si>
  <si>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</si>
  <si>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</si>
  <si>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</si>
  <si>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</si>
  <si>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</si>
  <si>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</si>
  <si>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</si>
  <si>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</si>
  <si>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</si>
  <si>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</si>
  <si>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</si>
  <si>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</si>
  <si>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</si>
  <si>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</si>
  <si>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</si>
  <si>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</si>
  <si>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</si>
  <si>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</si>
  <si>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</si>
  <si>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</si>
  <si>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</si>
  <si>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</si>
  <si>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</si>
  <si>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</si>
  <si>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</si>
  <si>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</si>
  <si>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</si>
  <si>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</si>
  <si>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</si>
  <si>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</si>
  <si>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</si>
  <si>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</si>
  <si>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</si>
  <si>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</si>
  <si>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</si>
  <si>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</si>
  <si>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</si>
  <si>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</si>
  <si>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</si>
  <si>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</si>
  <si>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</si>
  <si>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</si>
  <si>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</si>
  <si>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</si>
  <si>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</si>
  <si>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</si>
  <si>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</si>
  <si>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</si>
  <si>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</si>
  <si>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</si>
  <si>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</si>
  <si>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</si>
  <si>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</si>
  <si>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</si>
  <si>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</si>
  <si>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</si>
  <si>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</si>
  <si>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</si>
  <si>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</si>
  <si>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</si>
  <si>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</si>
  <si>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</si>
  <si>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</si>
  <si>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</si>
  <si>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</si>
  <si>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</si>
  <si>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</si>
  <si>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</si>
  <si>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</si>
  <si>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</si>
  <si>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</si>
  <si>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</si>
  <si>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</si>
  <si>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</si>
  <si>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</si>
  <si>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</si>
  <si>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</si>
  <si>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</si>
  <si>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</si>
  <si>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</si>
  <si>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</si>
  <si>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</si>
  <si>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</si>
  <si>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</si>
  <si>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</si>
  <si>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</si>
  <si>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</si>
  <si>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</si>
  <si>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</si>
  <si>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</si>
  <si>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</si>
  <si>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</si>
  <si>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</si>
  <si>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</si>
  <si>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</si>
  <si>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</si>
  <si>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</si>
  <si>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</si>
  <si>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</si>
  <si>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</si>
  <si>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</si>
  <si>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</si>
  <si>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</si>
  <si>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</si>
  <si>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</si>
  <si>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</si>
  <si>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</si>
  <si>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</si>
  <si>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</si>
  <si>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</si>
  <si>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</si>
  <si>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</si>
  <si>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</si>
  <si>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</si>
  <si>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</si>
  <si>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</si>
  <si>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</si>
  <si>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</si>
  <si>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</si>
  <si>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</si>
  <si>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</si>
  <si>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</si>
  <si>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</si>
  <si>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</si>
  <si>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</si>
  <si>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</si>
  <si>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</si>
  <si>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</si>
  <si>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</si>
  <si>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</si>
  <si>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</si>
  <si>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</si>
  <si>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</si>
  <si>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</si>
  <si>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</si>
  <si>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</si>
  <si>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</si>
  <si>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</si>
  <si>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</si>
  <si>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</si>
  <si>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</si>
  <si>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</si>
  <si>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</si>
  <si>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</si>
  <si>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</si>
  <si>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</si>
  <si>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</si>
  <si>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</si>
  <si>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</si>
  <si>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</si>
  <si>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</si>
  <si>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</si>
  <si>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</si>
  <si>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</si>
  <si>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</si>
  <si>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</si>
  <si>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</si>
  <si>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</si>
  <si>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</si>
  <si>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</si>
  <si>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</si>
  <si>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</si>
  <si>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</si>
  <si>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</si>
  <si>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</si>
  <si>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</si>
  <si>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</si>
  <si>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</si>
  <si>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</si>
  <si>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</si>
  <si>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</si>
  <si>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</si>
  <si>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</si>
  <si>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</si>
  <si>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</si>
  <si>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</si>
  <si>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</si>
  <si>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</si>
  <si>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</si>
  <si>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</si>
  <si>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</si>
  <si>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</si>
  <si>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</si>
  <si>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</si>
  <si>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</si>
  <si>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</si>
  <si>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</si>
  <si>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</si>
  <si>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</si>
  <si>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</si>
  <si>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</si>
  <si>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</si>
  <si>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</si>
  <si>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</si>
  <si>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</si>
  <si>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</si>
  <si>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</si>
  <si>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</si>
  <si>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</si>
  <si>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</si>
  <si>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</si>
  <si>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</si>
  <si>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</si>
  <si>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</si>
  <si>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</si>
  <si>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</si>
  <si>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</si>
  <si>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</si>
  <si>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</si>
  <si>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</si>
  <si>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</si>
  <si>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</si>
  <si>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</si>
  <si>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</si>
  <si>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</si>
  <si>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</si>
  <si>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</si>
  <si>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</si>
  <si>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</si>
  <si>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</si>
  <si>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</si>
  <si>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</si>
  <si>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</si>
  <si>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</si>
  <si>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</si>
  <si>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</si>
  <si>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</si>
  <si>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</si>
  <si>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</si>
  <si>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</si>
  <si>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</si>
  <si>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</si>
  <si>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</si>
  <si>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</si>
  <si>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</si>
  <si>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</si>
  <si>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</si>
  <si>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</si>
  <si>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</si>
  <si>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</si>
  <si>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</si>
  <si>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</si>
  <si>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</si>
  <si>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</si>
  <si>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</si>
  <si>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</si>
  <si>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</si>
  <si>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</si>
  <si>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</si>
  <si>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</si>
  <si>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</si>
  <si>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</si>
  <si>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</si>
  <si>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</si>
  <si>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</si>
  <si>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</si>
  <si>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</si>
  <si>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</si>
  <si>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</si>
  <si>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</si>
  <si>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</si>
  <si>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</si>
  <si>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</si>
  <si>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</si>
  <si>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</si>
  <si>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</si>
  <si>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</si>
  <si>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</si>
  <si>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</si>
  <si>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</si>
  <si>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</si>
  <si>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</si>
  <si>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</si>
  <si>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</si>
  <si>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</si>
  <si>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</si>
  <si>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</si>
  <si>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</si>
  <si>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</si>
  <si>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</si>
  <si>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</si>
  <si>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</si>
  <si>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</si>
  <si>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</si>
  <si>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</si>
  <si>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</si>
  <si>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</si>
  <si>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</si>
  <si>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</si>
  <si>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</si>
  <si>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</si>
  <si>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</si>
  <si>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</si>
  <si>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</si>
  <si>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</si>
  <si>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</si>
  <si>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</si>
  <si>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</si>
  <si>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</si>
  <si>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</si>
  <si>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</si>
  <si>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</si>
  <si>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</si>
  <si>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</si>
  <si>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</si>
  <si>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</si>
  <si>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</si>
  <si>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</si>
  <si>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</si>
  <si>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</si>
  <si>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</si>
  <si>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</si>
  <si>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</si>
  <si>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</si>
  <si>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</si>
  <si>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</si>
  <si>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</si>
  <si>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</si>
  <si>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</si>
  <si>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</si>
  <si>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</si>
  <si>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</si>
  <si>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</si>
  <si>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</si>
  <si>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</si>
  <si>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</si>
  <si>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</si>
  <si>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</si>
  <si>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</si>
  <si>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</si>
  <si>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</si>
  <si>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</si>
  <si>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</si>
  <si>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</si>
  <si>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</si>
  <si>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</si>
  <si>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</si>
  <si>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</si>
  <si>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</si>
  <si>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</si>
  <si>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</si>
  <si>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</si>
  <si>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</si>
  <si>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</si>
  <si>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</si>
  <si>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</si>
  <si>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</si>
  <si>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</si>
  <si>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</si>
  <si>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</si>
  <si>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</si>
  <si>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</si>
  <si>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</si>
  <si>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</si>
  <si>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</si>
  <si>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</si>
  <si>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</si>
  <si>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</si>
  <si>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</si>
  <si>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</si>
  <si>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</si>
  <si>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</si>
  <si>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</si>
  <si>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</si>
  <si>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</si>
  <si>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</si>
  <si>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</si>
  <si>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</si>
  <si>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</si>
  <si>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</si>
  <si>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</si>
  <si>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</si>
  <si>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</si>
  <si>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</si>
  <si>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</si>
  <si>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</si>
  <si>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</si>
  <si>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</si>
  <si>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</si>
  <si>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</si>
  <si>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</si>
  <si>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</si>
  <si>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</si>
  <si>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</si>
  <si>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</si>
  <si>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</si>
  <si>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</si>
  <si>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</si>
  <si>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</si>
  <si>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</si>
  <si>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</si>
  <si>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</si>
  <si>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</si>
  <si>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</si>
  <si>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</si>
  <si>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</si>
  <si>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</si>
  <si>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</si>
  <si>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</si>
  <si>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</si>
  <si>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</si>
  <si>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</si>
  <si>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</si>
  <si>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</si>
  <si>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</si>
  <si>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</si>
  <si>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</si>
  <si>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</si>
  <si>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</si>
  <si>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</si>
  <si>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</si>
  <si>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</si>
  <si>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</si>
  <si>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</si>
  <si>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</si>
  <si>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</si>
  <si>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</si>
  <si>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</si>
  <si>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</si>
  <si>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</si>
  <si>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</si>
  <si>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</si>
  <si>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</si>
  <si>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</si>
  <si>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</si>
  <si>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</si>
  <si>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</si>
  <si>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</si>
  <si>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</si>
  <si>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</si>
  <si>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</si>
  <si>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</si>
  <si>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</si>
  <si>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</si>
  <si>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</si>
  <si>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</si>
  <si>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</si>
  <si>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</si>
  <si>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</si>
  <si>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</si>
  <si>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</si>
  <si>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</si>
  <si>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</si>
  <si>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</si>
  <si>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</si>
  <si>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</si>
  <si>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</si>
  <si>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</si>
  <si>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</si>
  <si>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</si>
  <si>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</si>
  <si>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</si>
  <si>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</si>
  <si>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</si>
  <si>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</si>
  <si>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</si>
  <si>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</si>
  <si>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</si>
  <si>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</si>
  <si>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</si>
  <si>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</si>
  <si>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</si>
  <si>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</si>
  <si>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</si>
  <si>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</si>
  <si>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</si>
  <si>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</si>
  <si>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</si>
  <si>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</si>
  <si>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</si>
  <si>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</si>
  <si>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</si>
  <si>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</si>
  <si>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</si>
  <si>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</si>
  <si>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</si>
  <si>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</si>
  <si>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</si>
  <si>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</si>
  <si>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</si>
  <si>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</si>
  <si>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</si>
  <si>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</si>
  <si>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</si>
  <si>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</si>
  <si>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</si>
  <si>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</si>
  <si>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</si>
  <si>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</si>
  <si>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</si>
  <si>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</si>
  <si>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</si>
  <si>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</si>
  <si>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</si>
  <si>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</si>
  <si>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</si>
  <si>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sceco cut in area and team on the way to saving HUB site jed0086</t>
  </si>
  <si>
    <t xml:space="preserve">sceco cut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</si>
  <si>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</si>
  <si>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</si>
  <si>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</si>
  <si>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</si>
  <si>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</si>
  <si>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</si>
  <si>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</si>
  <si>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</si>
  <si>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</si>
  <si>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 Team trying to access the site by walk, site will be restored shortly ISA</t>
  </si>
  <si>
    <t>PCM-20251201-00000500</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</si>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</sst>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6" dataDxfId="45" headerRowBorderDxfId="43" tableBorderDxfId="44" totalsRowBorderDxfId="42">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329.48570208332967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1.2577083332871553E-2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45992.434128009256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45992.434128009256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45992.434128009256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45992.434128009256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45992.434128009256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45992.434128009256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45992.434128009256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45992.434128009256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45992.434128009256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45992.434128009256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45992.434128009256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45992.434128009256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45992.434128009256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45992.434128009256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45992.434128009256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45992.434128009256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45992.434128009256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45992.434128009256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45992.434128009256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45992.434128009256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45992.434128009256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45992.434128009256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45992.434128009256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45992.434128009256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45992.434128009256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45992.434128009256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45992.434128009256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45992.434128009256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45992.434128009256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45992.434128009256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45992.434128009256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45992.434128009256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45992.434128009256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45992.434128009256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45992.434128009256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45992.434128009256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45992.434128009256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45992.434128009256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45992.434128009256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45992.434128009256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45992.434128009256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45992.434128009256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45992.434128009256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45992.434128009256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45992.434128009256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45992.434128009256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45992.434128009256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45992.434128009256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45992.434128009256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45992.434128009256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45992.434128009256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45992.434128009256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45992.434128009256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45992.434128009256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45992.434128009256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45992.434128009256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45992.434128009256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45992.434128009256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45992.434128009256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45992.434128009256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45992.434128009256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45992.434128009256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45992.434128009256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45992.434128009256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45992.434128009256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45992.434128009256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45992.434128009256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45992.434128009256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45992.434128009256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45992.434128009256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45992.434128009256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45992.434128009256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45992.434128009256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45992.434128009256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45992.434128009256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45992.434128009256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45992.434128009256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45992.434128009256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45992.434128009256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45992.434128009256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45992.434128009256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45992.434128009256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45992.434128009256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45992.434128009256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45992.434128009256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45992.434128009256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45992.434128009256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45992.434128009256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45992.434128009256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45992.434128009256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45992.434128009256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45992.434128009256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45992.434128009256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45992.434128009256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45992.434128009256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45992.434128009256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45992.434128009256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45992.434128009256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45992.434128009256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45992.434128009256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45992.434128009256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45992.434128009256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45992.434128009256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45992.434128009256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45992.434128009256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45992.434128009256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45992.434128009256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45992.434128009256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45992.434128009256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45992.434128009256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45992.434128009256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45992.434128009256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45992.434128009256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45992.434128009256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45992.434128009256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45992.434128009256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45992.434128009256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45992.434128009256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45992.434128009256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45992.434128009256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45992.434128009256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45992.434128009256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45992.434128009256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45992.434128009256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45992.434128009256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45992.434128009256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45992.434128009256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45992.434128009256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45992.434128009256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45992.434128009256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45992.434128009256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45992.434128009256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45992.434128009256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45992.434128009256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45992.434128009256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45992.434128009256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45992.434128009256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45992.434128009256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45992.434128009256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45992.434128009256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45992.434128009256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45992.434128009256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45992.434128009256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45992.434128009256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45992.434128009256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45992.434128009256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45992.434128009256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45992.434128009256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45992.434128009256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45992.434128009256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45992.434128009256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45992.434128009256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45992.434128009256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45992.434128009256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45992.434128009256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45992.434128009256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45992.434128009256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45992.434128009256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45992.434128009256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45992.434128009256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45992.434128009256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45992.434128009256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45992.434128009256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45992.434128009256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45992.434128009256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45992.434128009256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45992.434128009256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45992.434128009256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45992.434128009256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45992.434128009256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45992.434128009256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45992.434128009256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45992.434128009256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45992.434128009256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45992.434128009256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45992.434128009256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45992.434128009256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45992.434128009256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45992.434128009256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45992.434128009256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45992.434128009256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45992.434128009256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45992.434128009256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45992.434128009256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45992.434128009256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45992.434128009256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45992.434128009256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45992.434128009256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45992.434128009256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45992.434128009256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45992.434128009256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45992.434128009256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45992.434128009256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45992.434128009256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45992.434128009256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45992.434128009256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45992.434128009256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45992.434128009256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45992.434128009256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45992.434128009256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45992.434128009256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45992.434128009256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45992.434128009256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45992.434128009256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45992.434128009256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45992.434128009256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45992.434128009256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45992.434128009256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45992.434128009256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45992.434128009256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45992.434128009256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45992.434128009256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45992.434128009256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45992.434128009256</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167.43429004629434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8.0467090277743409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0.16198680554953171</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9.8236805555643514E-2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45992.434128009256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45992.434128009256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45992.434128009256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45992.434128009256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45992.434128009256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45992.434128009256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45992.434128009256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45992.434128009256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45992.434128009256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45992.434128009256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45992.434128009256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45992.434128009256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45992.434128009256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45992.434128009256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45992.434128009256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45992.434128009256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45992.434128009256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45992.434128009256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45992.434128009256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45992.434128009256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45992.434128009256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45992.434128009256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45992.434128009256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45992.434128009256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45992.434128009256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45992.434128009256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45992.434128009256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45992.434128009256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45992.434128009256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45992.434128009256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45992.434128009256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45992.434128009256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45992.434128009256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45992.434128009256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45992.434128009256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45992.434128009256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45992.434128009256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45992.434128009256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45992.434128009256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45992.434128009256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45992.434128009256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45992.434128009256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45992.434128009256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45992.434128009256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45992.434128009256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45992.434128009256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45992.434128009256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45992.434128009256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45992.434128009256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45992.434128009256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45992.434128009256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45992.434128009256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45992.434128009256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45992.434128009256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45992.434128009256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45992.434128009256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45992.434128009256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45992.434128009256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45992.434128009256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45992.434128009256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45992.434128009256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45992.434128009256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45992.434128009256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45992.434128009256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45992.434128009256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45992.434128009256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45992.434128009256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45992.434128009256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45992.434128009256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45992.434128009256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45992.434128009256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45992.434128009256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45992.434128009256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45992.434128009256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45992.434128009256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45992.434128009256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45992.434128009256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45992.434128009256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45992.434128009256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45992.434128009256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45992.434128009256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45992.434128009256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45992.434128009256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45992.434128009256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45992.434128009256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45992.434128009256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45992.434128009256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45992.434128009256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45992.434128009256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45992.434128009256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45992.434128009256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45992.434128009256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45992.434128009256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45992.434128009256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45992.434128009256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45992.434128009256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45992.434128009256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45992.434128009256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45992.434128009256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45992.434128009256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45992.434128009256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45992.434128009256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45992.434128009256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45992.434128009256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45992.434128009256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45992.434128009256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45992.434128009256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45992.434128009256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45992.434128009256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45992.434128009256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45992.434128009256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45992.434128009256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45992.434128009256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45992.434128009256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45992.434128009256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45992.434128009256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45992.434128009256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45992.434128009256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45992.434128009256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45992.434128009256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45992.434128009256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45992.434128009256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45992.434128009256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45992.434128009256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45992.434128009256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45992.434128009256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45992.434128009256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45992.434128009256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45992.434128009256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45992.434128009256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45992.434128009256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45992.434128009256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45992.434128009256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45992.434128009256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45992.434128009256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45992.434128009256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45992.434128009256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45992.434128009256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45992.434128009256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45992.434128009256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45992.434128009256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45992.434128009256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45992.434128009256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45992.434128009256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45992.434128009256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45992.434128009256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45992.434128009256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45992.434128009256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45992.434128009256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45992.434128009256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45992.434128009256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45992.434128009256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45992.434128009256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45992.434128009256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45992.434128009256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45992.434128009256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45992.434128009256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45992.434128009256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45992.434128009256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45992.434128009256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45992.434128009256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45992.434128009256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45992.434128009256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45992.434128009256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45992.434128009256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45992.434128009256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45992.434128009256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45992.434128009256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45992.434128009256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45992.434128009256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45992.434128009256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45992.434128009256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45992.434128009256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45992.434128009256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45992.434128009256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45992.434128009256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45992.434128009256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45992.434128009256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45992.434128009256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45992.434128009256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45992.434128009256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45992.434128009256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45992.434128009256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45992.434128009256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45992.434128009256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45992.434128009256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45992.434128009256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45992.434128009256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45992.434128009256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45992.434128009256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45992.434128009256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45992.434128009256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45992.434128009256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45992.434128009256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45992.434128009256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45992.434128009256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45992.434128009256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45992.434128009256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45992.434128009256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45992.434128009256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45992.434128009256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45992.434128009256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45992.434128009256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45992.434128009256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45992.434128009256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45992.434128009256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45992.434128009256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45992.434128009256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45992.434128009256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45992.434128009256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45992.434128009256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45992.434128009256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45992.434128009256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45992.434128009256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45992.434128009256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45992.434128009256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45992.434128009256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45992.434128009256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45992.434128009256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45992.434128009256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45992.434128009256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45992.434128009256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45992.434128009256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45992.434128009256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45992.434128009256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45992.434128009256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45992.434128009256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45992.434128009256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45992.434128009256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45992.434128009256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45992.434128009256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45992.434128009256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45992.434128009256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45992.434128009256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45992.434128009256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45992.434128009256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45992.434128009256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45992.434128009256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45992.434128009256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45992.434128009256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45992.434128009256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45992.434128009256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45992.434128009256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45992.434128009256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45992.434128009256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45992.434128009256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45992.434128009256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45992.434128009256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45992.434128009256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45992.434128009256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45992.434128009256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45992.434128009256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45992.434128009256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45992.434128009256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45992.434128009256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45992.434128009256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45992.434128009256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45992.434128009256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45992.434128009256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45992.434128009256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45992.434128009256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45992.434128009256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45992.434128009256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45992.434128009256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45992.434128009256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45992.434128009256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45992.434128009256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45992.434128009256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45992.434128009256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45992.434128009256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45992.434128009256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45992.434128009256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45992.434128009256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45992.434128009256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45992.434128009256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45992.434128009256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45992.434128009256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45992.434128009256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45992.434128009256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45992.434128009256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45992.434128009256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45992.434128009256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45992.434128009256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45992.434128009256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45992.434128009256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45992.434128009256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45992.434128009256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45992.434128009256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45992.434128009256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45992.434128009256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45992.434128009256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45992.434128009256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45992.434128009256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45992.434128009256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45992.434128009256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45992.434128009256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45992.434128009256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45992.434128009256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45992.434128009256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45992.434128009256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45992.434128009256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45992.434128009256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45992.434128009256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45992.434128009256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45992.434128009256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45992.434128009256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45992.434128009256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45992.434128009256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45992.434128009256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45992.434128009256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45992.434128009256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45992.434128009256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45992.434128009256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45992.434128009256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45992.434128009256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45992.434128009256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45992.434128009256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45992.434128009256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45992.434128009256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45992.434128009256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45992.434128009256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45992.434128009256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45992.434128009256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45992.434128009256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45992.434128009256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45992.434128009256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45992.434128009256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45992.434128009256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45992.434128009256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45992.434128009256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45992.434128009256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45992.434128009256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45992.434128009256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45992.434128009256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45992.434128009256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45992.434128009256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45992.434128009256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45992.434128009256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45992.434128009256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45992.434128009256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45992.434128009256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45992.434128009256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45992.434128009256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45992.434128009256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45992.434128009256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45992.434128009256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45992.434128009256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45992.434128009256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45992.434128009256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45992.434128009256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45992.434128009256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45992.434128009256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45992.434128009256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45992.434128009256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45992.434128009256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45992.434128009256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45992.434128009256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45992.434128009256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45992.434128009256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45992.434128009256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45992.434128009256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45992.434128009256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45992.434128009256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45992.434128009256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45992.434128009256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45992.434128009256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45992.434128009256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45992.434128009256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45992.434128009256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45992.434128009256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45992.434128009256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45992.434128009256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45992.434128009256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45992.434128009256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45992.434128009256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45992.434128009256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45992.434128009256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45992.434128009256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45992.434128009256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45992.434128009256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45992.434128009256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45992.434128009256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45992.434128009256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45992.434128009256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45992.434128009256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45992.434128009256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45992.434128009256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45992.434128009256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45992.434128009256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45992.434128009256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45992.434128009256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45992.434128009256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45992.434128009256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45992.434128009256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45992.434128009256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45992.434128009256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45992.434128009256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45992.434128009256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45992.434128009256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45992.434128009256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45992.434128009256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45992.434128009256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45992.434128009256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45992.434128009256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45992.434128009256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45992.434128009256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45992.434128009256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45992.434128009256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45992.434128009256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45992.434128009256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45992.434128009256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45992.434128009256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45992.434128009256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45992.434128009256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45992.434128009256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45992.434128009256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45992.434128009256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45992.434128009256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45992.434128009256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45992.434128009256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45992.434128009256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45992.434128009256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45992.434128009256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45992.434128009256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45992.434128009256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45992.434128009256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45992.434128009256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45992.434128009256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45992.434128009256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45992.434128009256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45992.434128009256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45992.434128009256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45992.434128009256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45992.434128009256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45992.434128009256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45992.434128009256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45992.434128009256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45992.434128009256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45992.434128009256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45992.434128009256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45992.434128009256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45992.434128009256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45992.434128009256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45992.434128009256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45992.434128009256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45992.434128009256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45992.434128009256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45992.434128009256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45992.434128009256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45992.434128009256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45992.434128009256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45992.434128009256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45992.434128009256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45992.434128009256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45992.434128009256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45992.434128009256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45992.434128009256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45992.434128009256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45992.434128009256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45992.434128009256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45992.434128009256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45992.434128009256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45992.434128009256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45992.434128009256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45992.434128009256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45992.434128009256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45992.434128009256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45992.434128009256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45992.434128009256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45992.434128009256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45992.434128009256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45992.434128009256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45992.434128009256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45992.434128009256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45992.434128009256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45992.434128009256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45992.434128009256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45992.434128009256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45992.434128009256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45992.434128009256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45992.434128009256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45992.434128009256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45992.434128009256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45992.434128009256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45992.434128009256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45992.434128009256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45992.434128009256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45992.434128009256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45992.434128009256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45992.434128009256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45992.434128009256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45992.434128009256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45992.434128009256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45992.434128009256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45992.434128009256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45992.434128009256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45992.434128009256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45992.434128009256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45992.434128009256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45992.434128009256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45992.434128009256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45992.434128009256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45992.434128009256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45992.434128009256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45992.434128009256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45992.434128009256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45992.434128009256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45992.434128009256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45992.434128009256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45992.434128009256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45992.434128009256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45992.434128009256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45992.434128009256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45992.434128009256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45992.434128009256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45992.434128009256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45992.434128009256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45992.434128009256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45992.434128009256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45992.434128009256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45992.434128009256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45992.434128009256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45992.434128009256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45992.434128009256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45992.434128009256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45992.434128009256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45992.434128009256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45992.434128009256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45992.434128009256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45992.434128009256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45992.434128009256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45992.434128009256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45992.434128009256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45992.434128009256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45992.434128009256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45992.434128009256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45992.434128009256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45992.434128009256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45992.434128009256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45992.434128009256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45992.434128009256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45992.434128009256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45992.434128009256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45992.434128009256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45992.434128009256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45992.434128009256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45992.434128009256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45992.434128009256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45992.434128009256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45992.434128009256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45992.434128009256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45992.434128009256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45992.434128009256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45992.434128009256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45992.434128009256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45992.434128009256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45992.434128009256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45992.434128009256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45992.434128009256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45992.434128009256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45992.434128009256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45992.434128009256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45992.434128009256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45992.434128009256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45992.434128009256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45992.434128009256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45992.434128009256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45992.434128009256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45992.434128009256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45992.434128009256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45992.434128009256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45992.434128009256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45992.434128009256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45992.434128009256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45992.434128009256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45992.434128009256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45992.434128009256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45992.434128009256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45992.434128009256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45992.434128009256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45992.434128009256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45992.434128009256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45992.434128009256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45992.434128009256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45992.434128009256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45992.434128009256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45992.434128009256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45992.434128009256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45992.434128009256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45992.434128009256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45992.434128009256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45992.434128009256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45992.434128009256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45992.434128009256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45992.434128009256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45992.434128009256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45992.434128009256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45992.434128009256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45992.434128009256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45992.434128009256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45992.434128009256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45992.434128009256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45992.434128009256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45992.434128009256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45992.434128009256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45992.434128009256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45992.434128009256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45992.434128009256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45992.434128009256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45992.434128009256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45992.434128009256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45992.434128009256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45992.434128009256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45992.434128009256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45992.434128009256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45992.434128009256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45992.434128009256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45992.434128009256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45992.434128009256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45992.434128009256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45992.434128009256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45992.434128009256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45992.434128009256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45992.434128009256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45992.434128009256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45992.434128009256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45992.434128009256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45992.434128009256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45992.434128009256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45992.434128009256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45992.434128009256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45992.434128009256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45992.434128009256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45992.434128009256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45992.434128009256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45992.434128009256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45992.434128009256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45992.434128009256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45992.434128009256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45992.434128009256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45992.434128009256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45992.434128009256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45992.434128009256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45992.434128009256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45992.434128009256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45992.434128009256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45992.434128009256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45992.434128009256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45992.434128009256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45992.434128009256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45992.434128009256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45992.434128009256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45992.434128009256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45992.434128009256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45992.434128009256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45992.434128009256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45992.434128009256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45992.434128009256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45992.434128009256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45992.434128009256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45992.434128009256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45992.434128009256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45992.434128009256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45992.434128009256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45992.434128009256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45992.434128009256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45992.434128009256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45992.434128009256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45992.434128009256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45992.434128009256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45992.434128009256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45992.434128009256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45992.434128009256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45992.434128009256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45992.434128009256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45992.434128009256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45992.434128009256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45992.434128009256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45992.434128009256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45992.434128009256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45992.434128009256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45992.434128009256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45992.434128009256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45992.434128009256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45992.434128009256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45992.434128009256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45992.434128009256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45992.434128009256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45992.434128009256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45992.434128009256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45992.434128009256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45992.434128009256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45992.434128009256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45992.434128009256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45992.434128009256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45992.434128009256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45992.434128009256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45992.434128009256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45992.434128009256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45992.434128009256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45992.434128009256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45992.434128009256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45992.434128009256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45992.434128009256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45992.434128009256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45992.434128009256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45992.434128009256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45992.434128009256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45992.434128009256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45992.434128009256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45992.434128009256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45992.434128009256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45992.434128009256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45992.434128009256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45992.434128009256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45992.434128009256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45992.434128009256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45992.434128009256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45992.434128009256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45992.434128009256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45992.434128009256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45992.434128009256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45992.434128009256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45992.434128009256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45992.434128009256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45992.434128009256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45992.434128009256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45992.434128009256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45992.434128009256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45992.434128009256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45992.434128009256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45992.434128009256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45992.434128009256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45992.434128009256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45992.434128009256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45992.434128009256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45992.434128009256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45992.434128009256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45992.434128009256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45992.434128009256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45992.434128009256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45992.434128009256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45992.434128009256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45992.434128009256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45992.434128009256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45992.434128009256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45992.434128009256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45992.434128009256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45992.434128009256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45992.434128009256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45992.434128009256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45992.434128009256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45992.434128009256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45992.434128009256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45992.434128009256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45992.434128009256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45992.434128009256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45992.434128009256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45992.434128009256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45992.434128009256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45992.434128009256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45992.434128009256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45992.434128009256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45992.434128009256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45992.434128009256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45992.434128009256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45992.434128009256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45992.434128009256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45992.434128009256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45992.434128009256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45992.434128009256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45992.434128009256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45992.434128009256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45992.434128009256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45992.434128009256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45992.434128009256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45992.434128009256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45992.434128009256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45992.434128009256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45992.434128009256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45992.434128009256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45992.434128009256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45992.434128009256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45992.434128009256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45992.434128009256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45992.434128009256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45992.434128009256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45992.434128009256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45992.434128009256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45992.434128009256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45992.434128009256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45992.434128009256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45992.434128009256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45992.434128009256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45992.434128009256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45992.434128009256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45992.434128009256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45992.434128009256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45992.434128009256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45992.434128009256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45992.434128009256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45992.434128009256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45992.434128009256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45992.434128009256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45992.434128009256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45992.434128009256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45992.434128009256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45992.434128009256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45992.434128009256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45992.434128009256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45992.434128009256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45992.434128009256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45992.434128009256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45992.434128009256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45992.434128009256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45992.434128009256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45992.434128009256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45992.434128009256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45992.434128009256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45992.434128009256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45992.434128009256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45992.434128009256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45992.434128009256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45992.434128009256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45992.434128009256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45992.434128009256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45992.434128009256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45992.434128009256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45992.434128009256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45992.434128009256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45992.434128009256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45992.434128009256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45992.434128009256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45992.434128009256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45992.434128009256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45992.434128009256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45992.434128009256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45992.434128009256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45992.434128009256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45992.434128009256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45992.434128009256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45992.434128009256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45992.434128009256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45992.434128009256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45992.434128009256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45992.434128009256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45992.434128009256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45992.434128009256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45992.434128009256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45992.434128009256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45992.434128009256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45992.434128009256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45992.434128009256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45992.434128009256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45992.434128009256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45992.434128009256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45992.434128009256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45992.434128009256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45992.434128009256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45992.434128009256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45992.434128009256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45992.434128009256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45992.434128009256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45992.434128009256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45992.434128009256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45992.434128009256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45992.434128009256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45992.434128009256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45992.434128009256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45992.434128009256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45992.434128009256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45992.434128009256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45992.434128009256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45992.434128009256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45992.434128009256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45992.434128009256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45992.434128009256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45992.434128009256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45992.434128009256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45992.434128009256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45992.434128009256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45992.434128009256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45992.434128009256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45992.434128009256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45992.434128009256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45992.434128009256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45992.434128009256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45992.434128009256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45992.434128009256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45992.434128009256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45992.434128009256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45992.434128009256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45992.434128009256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45992.434128009256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45992.434128009256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45992.434128009256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45992.434128009256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45992.434128009256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45992.434128009256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45992.434128009256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45992.434128009256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45992.434128009256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45992.434128009256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45992.434128009256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45992.434128009256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45992.434128009256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45992.434128009256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45992.434128009256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45992.434128009256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45992.434128009256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45992.434128009256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45992.434128009256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45992.434128009256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45992.434128009256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45992.434128009256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45992.434128009256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45992.434128009256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45992.434128009256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45992.434128009256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45992.434128009256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45992.434128009256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45992.434128009256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45992.434128009256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45992.434128009256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45992.434128009256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45992.434128009256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45992.434128009256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45992.434128009256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45992.434128009256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45992.434128009256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45992.434128009256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45992.434128009256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45992.434128009256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45992.434128009256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45992.434128009256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45992.434128009256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45992.434128009256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45992.434128009256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45992.434128009256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45992.434128009256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45992.434128009256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45992.434128009256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45992.434128009256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45992.434128009256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45992.434128009256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45992.434128009256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45992.434128009256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45992.434128009256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45992.434128009256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45992.434128009256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45992.434128009256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45992.434128009256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45992.434128009256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45992.434128009256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45992.434128009256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45992.434128009256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45992.434128009256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45992.434128009256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45992.434128009256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45992.434128009256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45992.434128009256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45992.434128009256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45992.434128009256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45992.434128009256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45992.434128009256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45992.434128009256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45992.434128009256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45992.434128009256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45992.434128009256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45992.434128009256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45992.434128009256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45992.434128009256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45992.434128009256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45992.434128009256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45992.434128009256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45992.434128009256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45992.434128009256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45992.434128009256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45992.434128009256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45992.434128009256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45992.434128009256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45992.434128009256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45992.434128009256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45992.434128009256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45992.434128009256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45992.434128009256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45992.434128009256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45992.434128009256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45992.434128009256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45992.434128009256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45992.434128009256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45992.434128009256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45992.434128009256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45992.434128009256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45992.434128009256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288.95341041665961</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3</v>
      </c>
      <c r="D3" s="88" t="s">
        <v>39200</v>
      </c>
      <c r="E3" s="91" t="s">
        <v>39106</v>
      </c>
      <c r="F3" s="92">
        <v>45992.347222222219</v>
      </c>
      <c r="G3" s="93">
        <f t="shared" ref="G3:G22" ca="1" si="0">IFERROR(NOW()-F3,"")</f>
        <v>8.6905787036812399E-2</v>
      </c>
      <c r="H3" s="92">
        <v>45992.337719907409</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34729</v>
      </c>
      <c r="E4" s="91" t="s">
        <v>39106</v>
      </c>
      <c r="F4" s="92">
        <v>45992.354861111111</v>
      </c>
      <c r="G4" s="93">
        <f t="shared" ca="1" si="0"/>
        <v>7.9266898144851439E-2</v>
      </c>
      <c r="H4" s="92">
        <v>45992.3440625</v>
      </c>
      <c r="I4" s="110" t="str">
        <f>IFERROR(VLOOKUP(D4,DB!A:F,6,0),"")</f>
        <v>SCECO</v>
      </c>
      <c r="J4" s="110" t="str">
        <f>IFERROR(VLOOKUP(D4,DB!A:G,7,0),"")</f>
        <v>Vandalized</v>
      </c>
      <c r="K4" s="94" t="s">
        <v>39203</v>
      </c>
      <c r="L4" s="88" t="str">
        <f>IFERROR(VLOOKUP(D4,DB!A:I,9,0),"")</f>
        <v>Latis</v>
      </c>
    </row>
    <row r="5" spans="1:16" ht="15" customHeight="1">
      <c r="A5" s="110" t="s">
        <v>39204</v>
      </c>
      <c r="B5" s="110" t="str">
        <f>IFERROR(VLOOKUP(D5,DB!A:K,11,0),"")</f>
        <v>R4</v>
      </c>
      <c r="C5" s="90">
        <v>1</v>
      </c>
      <c r="D5" s="88" t="s">
        <v>37130</v>
      </c>
      <c r="E5" s="91" t="s">
        <v>39106</v>
      </c>
      <c r="F5" s="92"/>
      <c r="G5" s="93">
        <f t="shared" ca="1" si="0"/>
        <v>45992.434128009256</v>
      </c>
      <c r="H5" s="92">
        <v>45992.394814814812</v>
      </c>
      <c r="I5" s="110" t="str">
        <f>IFERROR(VLOOKUP(D5,DB!A:F,6,0),"")</f>
        <v>SCECO</v>
      </c>
      <c r="J5" s="110" t="str">
        <f>IFERROR(VLOOKUP(D5,DB!A:G,7,0),"")</f>
        <v>Dead</v>
      </c>
      <c r="K5" s="94" t="s">
        <v>39205</v>
      </c>
      <c r="L5" s="88" t="str">
        <f>IFERROR(VLOOKUP(D5,DB!A:I,9,0),"")</f>
        <v>Latis</v>
      </c>
    </row>
    <row r="6" spans="1:16" ht="15" customHeight="1">
      <c r="A6" s="110" t="s">
        <v>39204</v>
      </c>
      <c r="B6" s="110" t="str">
        <f>IFERROR(VLOOKUP(D6,DB!A:K,11,0),"")</f>
        <v>R4</v>
      </c>
      <c r="C6" s="90">
        <v>1</v>
      </c>
      <c r="D6" s="88" t="s">
        <v>28802</v>
      </c>
      <c r="E6" s="91" t="s">
        <v>39106</v>
      </c>
      <c r="F6" s="92"/>
      <c r="G6" s="93">
        <f t="shared" ca="1" si="0"/>
        <v>45992.434128009256</v>
      </c>
      <c r="H6" s="92">
        <v>45992.396863425929</v>
      </c>
      <c r="I6" s="110" t="str">
        <f>IFERROR(VLOOKUP(D6,DB!A:F,6,0),"")</f>
        <v>SCECO</v>
      </c>
      <c r="J6" s="110" t="str">
        <f>IFERROR(VLOOKUP(D6,DB!A:G,7,0),"")</f>
        <v>Good</v>
      </c>
      <c r="K6" s="94" t="s">
        <v>39203</v>
      </c>
      <c r="L6" s="88" t="str">
        <f>IFERROR(VLOOKUP(D6,DB!A:I,9,0),"")</f>
        <v>Latis</v>
      </c>
    </row>
    <row r="7" spans="1:16" ht="15" customHeight="1">
      <c r="A7" s="110" t="s">
        <v>39204</v>
      </c>
      <c r="B7" s="110" t="str">
        <f>IFERROR(VLOOKUP(D7,DB!A:K,11,0),"")</f>
        <v>R4</v>
      </c>
      <c r="C7" s="90">
        <v>1</v>
      </c>
      <c r="D7" s="88" t="s">
        <v>35547</v>
      </c>
      <c r="E7" s="91" t="s">
        <v>39106</v>
      </c>
      <c r="F7" s="92"/>
      <c r="G7" s="93">
        <f t="shared" ca="1" si="0"/>
        <v>45992.434128009256</v>
      </c>
      <c r="H7" s="92">
        <v>45992.397499999999</v>
      </c>
      <c r="I7" s="110" t="str">
        <f>IFERROR(VLOOKUP(D7,DB!A:F,6,0),"")</f>
        <v>SCECO</v>
      </c>
      <c r="J7" s="110" t="str">
        <f>IFERROR(VLOOKUP(D7,DB!A:G,7,0),"")</f>
        <v>Dead</v>
      </c>
      <c r="K7" s="94" t="s">
        <v>39206</v>
      </c>
      <c r="L7" s="88" t="str">
        <f>IFERROR(VLOOKUP(D7,DB!A:I,9,0),"")</f>
        <v>Latis</v>
      </c>
    </row>
    <row r="8" spans="1:16" ht="15" customHeight="1">
      <c r="A8" s="110" t="s">
        <v>39204</v>
      </c>
      <c r="B8" s="110" t="str">
        <f>IFERROR(VLOOKUP(D8,DB!A:K,11,0),"")</f>
        <v>R4</v>
      </c>
      <c r="C8" s="90">
        <v>1</v>
      </c>
      <c r="D8" s="88" t="s">
        <v>37176</v>
      </c>
      <c r="E8" s="91" t="s">
        <v>39106</v>
      </c>
      <c r="F8" s="92">
        <v>45992.401354166665</v>
      </c>
      <c r="G8" s="93">
        <f t="shared" ca="1" si="0"/>
        <v>3.2773842591268476E-2</v>
      </c>
      <c r="H8" s="92">
        <v>45992.393020833333</v>
      </c>
      <c r="I8" s="110" t="str">
        <f>IFERROR(VLOOKUP(D8,DB!A:F,6,0),"")</f>
        <v>SCECO</v>
      </c>
      <c r="J8" s="110" t="str">
        <f>IFERROR(VLOOKUP(D8,DB!A:G,7,0),"")</f>
        <v>Dead</v>
      </c>
      <c r="K8" s="94" t="s">
        <v>39206</v>
      </c>
      <c r="L8" s="88" t="str">
        <f>IFERROR(VLOOKUP(D8,DB!A:I,9,0),"")</f>
        <v>Latis</v>
      </c>
    </row>
    <row r="9" spans="1:16" ht="15" customHeight="1">
      <c r="A9" s="110"/>
      <c r="B9" s="110" t="str">
        <f>IFERROR(VLOOKUP(D10,DB!A:K,11,0),"")</f>
        <v/>
      </c>
      <c r="C9" s="90"/>
      <c r="D9" s="88"/>
      <c r="E9" s="91"/>
      <c r="F9" s="92"/>
      <c r="G9" s="93">
        <f t="shared" ca="1" si="0"/>
        <v>45992.434128009256</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45992.434128009256</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45992.434128009256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45992.434128009256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45992.434128009256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45992.434128009256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45992.434128009256</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150"/>
      <c r="E16" s="91"/>
      <c r="F16" s="92"/>
      <c r="G16" s="93">
        <f t="shared" ca="1" si="0"/>
        <v>45992.434128009256</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45992.434128009256</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45992.434128009256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5"/>
      <c r="E19" s="91"/>
      <c r="F19" s="92"/>
      <c r="G19" s="93">
        <f t="shared" ca="1" si="0"/>
        <v>45992.434128009256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45992.434128009256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45992.434128009256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45992.434128009256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45992.434128009256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45992.434128009256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45992.434128009256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45992.434128009256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45992.434128009256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45992.434128009256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45992.434128009256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45992.434128009256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45992.434128009256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45992.434128009256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45992.434128009256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45992.434128009256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45992.434128009256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45992.434128009256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45992.434128009256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45992.434128009256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45992.434128009256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45992.434128009256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45992.434128009256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45992.434128009256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45992.434128009256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45992.434128009256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45992.434128009256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45992.434128009256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45992.434128009256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45992.434128009256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45992.434128009256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45992.434128009256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45992.434128009256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45992.434128009256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45992.434128009256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45992.434128009256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45992.434128009256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45992.434128009256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45992.434128009256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45992.434128009256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45992.434128009256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45992.434128009256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45992.434128009256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45992.434128009256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45992.434128009256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45992.434128009256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45992.434128009256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45992.434128009256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45992.434128009256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45992.434128009256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45992.434128009256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45992.434128009256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45992.434128009256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45992.434128009256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45992.434128009256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45992.434128009256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45992.434128009256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45992.434128009256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45992.434128009256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45992.434128009256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45992.434128009256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45992.434128009256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45992.434128009256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45992.434128009256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45992.434128009256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45992.434128009256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45992.434128009256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45992.434128009256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45992.434128009256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45992.434128009256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45992.434128009256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45992.434128009256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45992.434128009256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45992.434128009256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45992.434128009256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45992.434128009256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45992.434128009256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45992.434128009256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45992.434128009256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45992.434128009256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45992.434128009256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45992.434128009256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45992.434128009256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45992.434128009256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45992.434128009256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45992.434128009256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45992.434128009256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45992.434128009256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45992.434128009256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45992.434128009256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45992.434128009256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45992.434128009256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45992.434128009256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45992.434128009256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45992.434128009256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45992.434128009256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45992.434128009256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45992.434128009256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45992.434128009256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45992.434128009256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45992.434128009256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45992.434128009256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45992.434128009256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45992.434128009256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45992.434128009256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45992.434128009256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45992.434128009256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45992.434128009256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45992.434128009256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45992.434128009256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45992.434128009256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45992.434128009256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45992.434128009256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45992.434128009256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45992.434128009256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45992.434128009256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45992.434128009256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45992.434128009256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45992.434128009256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45992.434128009256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45992.434128009256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45992.434128009256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45992.434128009256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45992.434128009256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45992.434128009256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45992.434128009256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45992.434128009256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45992.434128009256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45992.434128009256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45992.434128009256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45992.434128009256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45992.434128009256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45992.434128009256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45992.434128009256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45992.434128009256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45992.434128009256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45992.434128009256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45992.434128009256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45992.434128009256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45992.434128009256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45992.434128009256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45992.434128009256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45992.434128009256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45992.434128009256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45992.434128009256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45992.434128009256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45992.434128009256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45992.434128009256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45992.434128009256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45992.434128009256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45992.434128009256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45992.434128009256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45992.434128009256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45992.434128009256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45992.434128009256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45992.434128009256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45992.434128009256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45992.434128009256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45992.434128009256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45992.434128009256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45992.434128009256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45992.434128009256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45992.434128009256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45992.434128009256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45992.434128009256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45992.434128009256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45992.434128009256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45992.434128009256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45992.434128009256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45992.434128009256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45992.434128009256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45992.434128009256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45992.434128009256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45992.434128009256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45992.434128009256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45992.434128009256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45992.434128009256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45992.434128009256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45992.434128009256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45992.434128009256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45992.434128009256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45992.434128009256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45992.434128009256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45992.434128009256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45992.434128009256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45992.434128009256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45992.434128009256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45992.434128009256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45992.434128009256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45992.434128009256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45992.434128009256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45992.434128009256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45992.434128009256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45992.434128009256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45992.434128009256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45992.434128009256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60" ca="1" si="4">IFERROR(NOW()-F215,"")</f>
        <v>45992.434128009256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45992.434128009256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45992.434128009256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45992.434128009256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45992.434128009256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45992.434128009256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45992.434128009256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45992.434128009256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45992.434128009256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45992.434128009256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45992.434128009256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45992.434128009256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45992.434128009256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45992.434128009256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45992.434128009256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45992.434128009256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45992.434128009256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45992.434128009256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45992.434128009256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45992.434128009256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45992.434128009256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45992.434128009256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45992.434128009256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45992.434128009256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45992.434128009256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45992.434128009256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45992.434128009256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45992.434128009256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45992.434128009256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45992.434128009256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45992.434128009256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45992.434128009256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45992.434128009256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45992.434128009256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45992.434128009256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45992.434128009256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45992.434128009256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45992.434128009256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45992.434128009256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45992.434128009256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45992.434128009256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45992.434128009256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45992.434128009256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45992.434128009256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45992.434128009256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45992.434128009256</v>
      </c>
      <c r="H260" s="92"/>
      <c r="I260" s="110" t="str">
        <f>IFERROR(VLOOKUP(D260,DB!A:F,6,0),"")</f>
        <v/>
      </c>
      <c r="J260" s="110" t="str">
        <f>IFERROR(VLOOKUP(D260,DB!A:G,7,0),"")</f>
        <v/>
      </c>
      <c r="K260" s="94"/>
      <c r="L260" s="88" t="str">
        <f>IFERROR(VLOOKUP(D260,DB!A:I,9,0),"")</f>
        <v/>
      </c>
    </row>
  </sheetData>
  <dataValidations count="2">
    <dataValidation allowBlank="1" showInputMessage="1" showErrorMessage="1" sqref="E1" xr:uid="{A4F81451-56CC-4543-9497-104C4E44EE4B}"/>
    <dataValidation type="list" allowBlank="1" showInputMessage="1" showErrorMessage="1" sqref="E2:E2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100.60206782406749</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66.245250694439164</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43.773016898143396</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11.060829398142232</v>
      </c>
      <c r="H5" s="136">
        <v>45981.360798611109</v>
      </c>
      <c r="I5" s="106" t="str">
        <f>IFERROR(VLOOKUP(D5,DB!A:F,6,0),"")</f>
        <v>SCECO</v>
      </c>
      <c r="J5" s="106" t="str">
        <f>IFERROR(VLOOKUP(D5,DB!A:G,7,0),"")</f>
        <v>Dead</v>
      </c>
      <c r="K5" s="106" t="s">
        <v>39214</v>
      </c>
      <c r="L5" s="106" t="str">
        <f>IFERROR(VLOOKUP(D5,DB!A:I,9,0),"")</f>
        <v>Latis</v>
      </c>
    </row>
    <row r="6" spans="1:13">
      <c r="A6" s="37" t="s">
        <v>39215</v>
      </c>
      <c r="B6" s="37" t="s">
        <v>5445</v>
      </c>
      <c r="C6" s="37">
        <v>1</v>
      </c>
      <c r="D6" s="37" t="s">
        <v>36123</v>
      </c>
      <c r="E6" s="37" t="s">
        <v>39106</v>
      </c>
      <c r="F6" s="38">
        <v>45992.123136574075</v>
      </c>
      <c r="G6" s="135">
        <f ca="1">IFERROR(NOW()-F6,"")</f>
        <v>0.31099143518076744</v>
      </c>
      <c r="H6" s="38">
        <v>45992.1175</v>
      </c>
      <c r="I6" s="37" t="str">
        <f>IFERROR(VLOOKUP(D6,DB!A:F,6,0),"")</f>
        <v>Generator-SG</v>
      </c>
      <c r="J6" s="37" t="str">
        <f>IFERROR(VLOOKUP(D6,DB!A:G,7,0),"")</f>
        <v>Vandalized</v>
      </c>
      <c r="K6" s="37" t="s">
        <v>39216</v>
      </c>
      <c r="L6" s="37" t="str">
        <f>IFERROR(VLOOKUP(D6,DB!A:I,9,0),"")</f>
        <v>Latis</v>
      </c>
    </row>
    <row r="7" spans="1:13">
      <c r="A7" s="37" t="s">
        <v>39217</v>
      </c>
      <c r="B7" s="37" t="str">
        <f>IFERROR(VLOOKUP(D7,DB!A:K,11,0),"")</f>
        <v>R5</v>
      </c>
      <c r="C7" s="37">
        <v>1</v>
      </c>
      <c r="D7" s="37" t="s">
        <v>38212</v>
      </c>
      <c r="E7" s="37" t="s">
        <v>39106</v>
      </c>
      <c r="F7" s="38">
        <v>45992.388009259259</v>
      </c>
      <c r="G7" s="135">
        <f ca="1">IFERROR(NOW()-F7,"")</f>
        <v>4.6118749996821862E-2</v>
      </c>
      <c r="H7" s="38">
        <v>45992.382268518515</v>
      </c>
      <c r="I7" s="37" t="str">
        <f>IFERROR(VLOOKUP(D7,DB!A:F,6,0),"")</f>
        <v>SCECO</v>
      </c>
      <c r="J7" s="37" t="str">
        <f>IFERROR(VLOOKUP(D7,DB!A:G,7,0),"")</f>
        <v>Haj Removal</v>
      </c>
      <c r="K7" s="37" t="s">
        <v>39218</v>
      </c>
      <c r="L7" s="37" t="str">
        <f>IFERROR(VLOOKUP(D7,DB!A:I,9,0),"")</f>
        <v>Latis</v>
      </c>
    </row>
    <row r="8" spans="1:13">
      <c r="A8" s="37"/>
      <c r="B8" s="37" t="str">
        <f>IFERROR(VLOOKUP(D8,DB!A:K,11,0),"")</f>
        <v/>
      </c>
      <c r="C8" s="37"/>
      <c r="D8" s="154"/>
      <c r="E8" s="37"/>
      <c r="F8" s="38"/>
      <c r="G8" s="135">
        <f ca="1">IFERROR(NOW()-F8,"")</f>
        <v>45992.434128009256</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45992.434128009256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45992.434128009256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45992.434128009256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45992.434128009256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45992.434128009256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45992.434128009256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45992.434128009256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45992.434128009256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45992.434128009256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45992.434128009256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45992.434128009256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45992.434128009256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45992.434128009256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45992.434128009256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45992.434128009256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45992.434128009256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45992.434128009256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45992.434128009256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45992.434128009256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45992.434128009256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45992.434128009256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45992.434128009256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45992.434128009256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45992.434128009256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45992.434128009256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45992.434128009256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45992.434128009256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45992.434128009256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45992.434128009256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45992.434128009256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45992.434128009256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45992.434128009256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45992.434128009256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45992.434128009256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45992.434128009256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45992.434128009256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45992.434128009256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45992.434128009256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45992.434128009256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45992.434128009256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45992.434128009256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45992.434128009256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45992.434128009256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45992.434128009256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45992.434128009256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45992.434128009256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45992.434128009256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45992.434128009256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45992.434128009256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45992.434128009256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45992.434128009256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45992.434128009256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45992.434128009256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45992.434128009256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45992.434128009256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45992.434128009256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45992.434128009256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45992.434128009256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45992.434128009256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45992.434128009256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45992.434128009256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45992.434128009256</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45992.434128009256</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45992.434128009256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45992.434128009256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45992.434128009256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45992.434128009256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45992.434128009256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45992.434128009256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45992.434128009256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45992.434128009256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45992.434128009256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45992.434128009256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45992.434128009256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45992.434128009256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45992.434128009256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45992.434128009256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45992.434128009256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45992.434128009256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45992.434128009256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45992.434128009256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45992.434128009256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45992.434128009256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45992.434128009256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45992.434128009256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45992.434128009256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45992.434128009256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45992.434128009256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45992.434128009256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45992.434128009256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45992.434128009256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45992.434128009256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45992.434128009256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45992.434128009256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45992.434128009256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45992.434128009256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45992.434128009256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45992.434128009256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45992.434128009256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45992.434128009256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45992.434128009256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45992.434128009256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45992.434128009256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45992.434128009256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45992.434128009256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45992.434128009256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45992.434128009256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45992.434128009256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45992.434128009256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45992.434128009256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45992.434128009256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45992.434128009256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45992.434128009256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45992.434128009256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45992.434128009256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45992.434128009256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45992.434128009256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45992.434128009256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45992.434128009256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45992.434128009256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45992.434128009256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45992.434128009256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45992.434128009256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45992.434128009256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45992.434128009256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45992.434128009256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45992.434128009256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45992.434128009256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45992.434128009256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45992.434128009256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45992.434128009256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45992.434128009256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45992.434128009256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45992.434128009256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45992.434128009256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45992.434128009256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45992.434128009256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45992.434128009256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45992.434128009256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45992.434128009256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45992.434128009256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45992.434128009256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45992.434128009256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45992.434128009256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45992.434128009256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45992.434128009256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45992.434128009256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45992.434128009256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45992.434128009256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45992.434128009256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45992.434128009256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45992.434128009256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45992.434128009256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45992.434128009256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45992.434128009256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45992.434128009256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45992.434128009256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45992.434128009256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45992.434128009256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45992.434128009256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45992.434128009256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45992.434128009256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45992.434128009256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45992.434128009256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45992.434128009256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45992.434128009256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45992.434128009256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45992.434128009256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45992.434128009256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45992.434128009256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45992.434128009256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45992.434128009256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45992.434128009256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45992.434128009256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45992.434128009256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45992.434128009256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45992.434128009256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45992.434128009256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45992.434128009256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45992.434128009256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45992.434128009256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45992.434128009256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45992.434128009256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45992.434128009256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45992.434128009256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45992.434128009256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45992.434128009256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45992.434128009256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45992.434128009256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45992.434128009256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45992.434128009256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45992.434128009256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45992.434128009256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45992.434128009256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45992.434128009256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45992.434128009256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45992.434128009256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45992.434128009256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45992.434128009256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45992.434128009256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45992.434128009256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45992.434128009256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45992.434128009256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45992.434128009256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45992.434128009256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45992.434128009256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45992.434128009256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45992.434128009256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45992.434128009256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45992.434128009256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45992.434128009256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45992.434128009256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45992.434128009256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45992.434128009256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45992.434128009256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45992.434128009256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45992.434128009256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45992.434128009256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45992.434128009256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45992.434128009256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45992.434128009256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45992.434128009256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45992.434128009256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45992.434128009256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45992.434128009256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45992.434128009256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45992.434128009256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45992.434128009256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45992.434128009256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45992.434128009256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45992.434128009256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45992.434128009256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45992.434128009256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45992.434128009256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45992.434128009256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45992.434128009256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45992.434128009256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45992.434128009256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45992.434128009256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45992.434128009256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45992.434128009256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45992.434128009256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45992.434128009256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45992.434128009256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45992.434128009256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45992.434128009256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45992.434128009256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45992.434128009256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45992.434128009256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45992.434128009256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45992.434128009256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45992.434128009256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45992.434128009256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45992.434128009256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45992.434128009256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45992.434128009256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45992.434128009256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45992.434128009256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45992.434128009256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45992.434128009256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45992.434128009256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45992.434128009256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45992.434128009256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45992.434128009256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45992.434128009256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45992.434128009256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45992.434128009256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45992.434128009256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45992.434128009256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45992.434128009256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45992.434128009256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45992.434128009256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45992.434128009256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45992.434128009256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45992.434128009256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45992.434128009256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45992.434128009256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45992.434128009256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45992.434128009256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45992.434128009256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45992.434128009256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45992.434128009256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45992.434128009256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45992.434128009256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45992.434128009256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45992.434128009256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45992.434128009256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45992.434128009256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45992.434128009256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45992.434128009256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45992.434128009256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45992.434128009256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45992.434128009256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45992.434128009256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45992.434128009256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45992.434128009256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45992.434128009256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45992.434128009256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45992.434128009256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45992.434128009256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45992.434128009256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45992.434128009256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45992.434128009256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45992.434128009256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45992.434128009256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45992.434128009256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45992.434128009256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45992.434128009256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45992.434128009256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45992.434128009256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45992.434128009256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45992.434128009256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45992.434128009256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45992.434128009256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45992.434128009256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45992.434128009256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45992.434128009256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45992.434128009256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45992.434128009256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45992.434128009256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45992.434128009256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45992.434128009256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45992.434128009256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45992.434128009256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45992.434128009256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45992.434128009256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45992.434128009256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45992.434128009256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45992.434128009256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45992.434128009256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45992.434128009256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45992.434128009256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45992.434128009256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45992.434128009256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45992.434128009256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45992.434128009256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45992.434128009256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45992.434128009256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45992.434128009256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45992.434128009256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45992.434128009256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45992.434128009256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45992.434128009256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45992.434128009256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45992.434128009256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45992.434128009256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45992.434128009256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45992.434128009256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45992.434128009256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45992.434128009256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45992.434128009256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45992.434128009256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45992.434128009256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45992.434128009256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45992.434128009256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45992.434128009256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45992.434128009256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45992.434128009256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45992.434128009256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45992.434128009256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45992.434128009256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45992.434128009256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45992.434128009256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45992.434128009256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45992.434128009256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45992.434128009256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45992.434128009256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45992.434128009256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45992.434128009256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45992.434128009256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45992.434128009256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45992.434128009256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45992.434128009256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45992.434128009256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45992.434128009256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45992.434128009256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45992.434128009256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45992.434128009256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45992.434128009256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45992.434128009256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45992.434128009256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45992.434128009256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45992.434128009256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45992.434128009256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45992.434128009256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45992.434128009256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45992.434128009256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45992.434128009256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45992.434128009256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45992.434128009256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45992.434128009256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45992.434128009256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45992.434128009256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45992.434128009256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45992.434128009256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45992.434128009256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45992.434128009256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45992.434128009256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45992.434128009256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45992.434128009256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45992.434128009256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45992.434128009256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45992.434128009256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45992.434128009256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45992.434128009256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45992.434128009256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45992.434128009256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45992.434128009256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45992.434128009256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45992.434128009256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45992.434128009256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45992.434128009256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45992.434128009256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45992.434128009256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45992.434128009256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45992.434128009256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45992.434128009256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45992.434128009256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45992.434128009256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45992.434128009256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45992.434128009256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45992.434128009256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45992.434128009256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45992.434128009256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45992.434128009256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45992.434128009256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45992.434128009256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45992.434128009256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45992.434128009256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45992.434128009256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45992.434128009256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45992.434128009256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45992.434128009256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45992.434128009256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45992.434128009256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45992.434128009256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45992.434128009256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45992.434128009256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45992.434128009256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45992.434128009256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45992.434128009256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45992.434128009256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45992.434128009256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45992.434128009256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45992.434128009256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45992.434128009256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45992.434128009256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45992.434128009256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45992.434128009256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45992.434128009256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45992.434128009256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45992.434128009256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45992.434128009256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45992.434128009256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45992.434128009256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45992.434128009256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45992.434128009256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45992.434128009256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45992.434128009256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45992.434128009256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45992.434128009256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45992.434128009256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45992.434128009256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45992.434128009256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45992.434128009256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45992.434128009256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45992.434128009256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45992.434128009256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45992.434128009256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45992.434128009256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45992.434128009256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45992.434128009256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45992.434128009256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45992.434128009256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45992.434128009256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45992.434128009256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45992.434128009256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45992.434128009256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45992.434128009256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45992.434128009256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45992.434128009256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45992.434128009256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45992.434128009256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45992.434128009256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45992.434128009256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45992.434128009256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45992.434128009256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45992.434128009256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45992.434128009256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45992.434128009256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45992.434128009256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45992.434128009256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45992.434128009256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45992.434128009256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45992.434128009256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45992.434128009256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45992.434128009256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45992.434128009256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45992.434128009256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45992.434128009256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45992.434128009256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45992.434128009256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45992.434128009256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45992.434128009256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45992.434128009256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45992.434128009256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45992.434128009256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45992.434128009256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45992.434128009256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45992.434128009256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45992.434128009256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45992.434128009256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45992.434128009256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45992.434128009256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45992.434128009256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45992.434128009256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45992.434128009256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45992.434128009256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45992.434128009256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45992.434128009256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45992.434128009256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45992.434128009256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45992.434128009256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45992.434128009256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45992.434128009256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45992.434128009256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45992.434128009256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45992.434128009256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45992.434128009256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45992.434128009256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45992.434128009256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45992.434128009256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45992.434128009256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45992.434128009256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45992.434128009256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45992.434128009256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45992.434128009256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45992.434128009256</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45992.434128009256</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