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60" documentId="120_S{2AC9BD13-BADA-5192-A53E-5A8FF88502F6}" xr6:coauthVersionLast="47" xr6:coauthVersionMax="47" xr10:uidLastSave="{DD686394-AF79-4F39-A31D-5AB302D1E80F}"/>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G11" i="5"/>
  <c r="G12" i="5"/>
  <c r="G13" i="5"/>
  <c r="G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<sst xmlns="http://schemas.openxmlformats.org/spreadsheetml/2006/main" count="180317" uniqueCount="39133">
  <si>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</si>
  <si>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</si>
  <si>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</si>
  <si>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</si>
  <si>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</si>
  <si>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</si>
  <si>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</si>
  <si>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</si>
  <si>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</si>
  <si>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</si>
  <si>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</si>
  <si>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</si>
  <si>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</si>
  <si>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</si>
  <si>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</si>
  <si>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</si>
  <si>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</si>
  <si>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</si>
  <si>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</si>
  <si>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</si>
  <si>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</si>
  <si>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</si>
  <si>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</si>
  <si>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</si>
  <si>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</si>
  <si>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</si>
  <si>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</si>
  <si>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</si>
  <si>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</si>
  <si>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</si>
  <si>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</si>
  <si>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</si>
  <si>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</si>
  <si>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</si>
  <si>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</si>
  <si>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</si>
  <si>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</si>
  <si>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</si>
  <si>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</si>
  <si>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</si>
  <si>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</si>
  <si>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</si>
  <si>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</si>
  <si>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</si>
  <si>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</si>
  <si>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</si>
  <si>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</si>
  <si>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</si>
  <si>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</si>
  <si>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</si>
  <si>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</si>
  <si>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</si>
  <si>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</si>
  <si>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</si>
  <si>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</si>
  <si>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</si>
  <si>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</si>
  <si>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</si>
  <si>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</si>
  <si>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</si>
  <si>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</si>
  <si>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</si>
  <si>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</si>
  <si>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</si>
  <si>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</si>
  <si>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</si>
  <si>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</si>
  <si>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</si>
  <si>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</si>
  <si>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</si>
  <si>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</si>
  <si>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</si>
  <si>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</si>
  <si>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</si>
  <si>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</si>
  <si>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</si>
  <si>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</si>
  <si>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</si>
  <si>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</si>
  <si>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</si>
  <si>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</si>
  <si>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</si>
  <si>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</si>
  <si>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</si>
  <si>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</si>
  <si>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</si>
  <si>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</si>
  <si>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</si>
  <si>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</si>
  <si>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</si>
  <si>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</si>
  <si>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</si>
  <si>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</si>
  <si>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</si>
  <si>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</si>
  <si>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</si>
  <si>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</si>
  <si>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</si>
  <si>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</si>
  <si>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</si>
  <si>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</si>
  <si>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</si>
  <si>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</si>
  <si>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</si>
  <si>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</si>
  <si>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</si>
  <si>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</si>
  <si>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</si>
  <si>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</si>
  <si>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</si>
  <si>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</si>
  <si>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</si>
  <si>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</si>
  <si>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</si>
  <si>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</si>
  <si>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</si>
  <si>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</si>
  <si>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</si>
  <si>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</si>
  <si>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</si>
  <si>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</si>
  <si>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</si>
  <si>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</si>
  <si>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</si>
  <si>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</si>
  <si>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</si>
  <si>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</si>
  <si>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</si>
  <si>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</si>
  <si>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</si>
  <si>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</si>
  <si>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</si>
  <si>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</si>
  <si>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</si>
  <si>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</si>
  <si>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</si>
  <si>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</si>
  <si>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</si>
  <si>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</si>
  <si>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</si>
  <si>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</si>
  <si>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</si>
  <si>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</si>
  <si>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</si>
  <si>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</si>
  <si>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</si>
  <si>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</si>
  <si>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</si>
  <si>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</si>
  <si>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</si>
  <si>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</si>
  <si>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</si>
  <si>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</si>
  <si>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</si>
  <si>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</si>
  <si>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</si>
  <si>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</si>
  <si>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</si>
  <si>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</si>
  <si>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</si>
  <si>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</si>
  <si>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</si>
  <si>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</si>
  <si>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</si>
  <si>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</si>
  <si>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</si>
  <si>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</si>
  <si>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</si>
  <si>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</si>
  <si>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</si>
  <si>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</si>
  <si>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</si>
  <si>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</si>
  <si>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</si>
  <si>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</si>
  <si>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</si>
  <si>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</si>
  <si>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</si>
  <si>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</si>
  <si>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</si>
  <si>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</si>
  <si>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</si>
  <si>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</si>
  <si>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</si>
  <si>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</si>
  <si>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</si>
  <si>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</si>
  <si>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</si>
  <si>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</si>
  <si>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</si>
  <si>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</si>
  <si>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</si>
  <si>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</si>
  <si>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</si>
  <si>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</si>
  <si>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</si>
  <si>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</si>
  <si>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</si>
  <si>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</si>
  <si>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</si>
  <si>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</si>
  <si>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</si>
  <si>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</si>
  <si>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</si>
  <si>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</si>
  <si>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</si>
  <si>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</si>
  <si>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</si>
  <si>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</si>
  <si>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</si>
  <si>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</si>
  <si>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</si>
  <si>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</si>
  <si>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</si>
  <si>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</si>
  <si>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</si>
  <si>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</si>
  <si>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</si>
  <si>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</si>
  <si>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</si>
  <si>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</si>
  <si>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</si>
  <si>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</si>
  <si>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</si>
  <si>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</si>
  <si>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</si>
  <si>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</si>
  <si>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</si>
  <si>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</si>
  <si>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</si>
  <si>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</si>
  <si>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</si>
  <si>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</si>
  <si>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</si>
  <si>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</si>
  <si>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</si>
  <si>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</si>
  <si>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</si>
  <si>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</si>
  <si>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</si>
  <si>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</si>
  <si>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</si>
  <si>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</si>
  <si>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</si>
  <si>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</si>
  <si>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</si>
  <si>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</si>
  <si>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</si>
  <si>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</si>
  <si>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</si>
  <si>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</si>
  <si>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</si>
  <si>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</si>
  <si>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</si>
  <si>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</si>
  <si>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</si>
  <si>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</si>
  <si>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</si>
  <si>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</si>
  <si>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</si>
  <si>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</si>
  <si>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</si>
  <si>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</si>
  <si>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</si>
  <si>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</si>
  <si>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</si>
  <si>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</si>
  <si>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</si>
  <si>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</si>
  <si>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</si>
  <si>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</si>
  <si>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</si>
  <si>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</si>
  <si>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</si>
  <si>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</si>
  <si>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</si>
  <si>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</si>
  <si>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</si>
  <si>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</si>
  <si>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</si>
  <si>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</si>
  <si>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</si>
  <si>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</si>
  <si>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</si>
  <si>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</si>
  <si>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</si>
  <si>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</si>
  <si>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</si>
  <si>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</si>
  <si>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</si>
  <si>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</si>
  <si>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</si>
  <si>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</si>
  <si>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</si>
  <si>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</si>
  <si>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</si>
  <si>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</si>
  <si>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</si>
  <si>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</si>
  <si>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</si>
  <si>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</si>
  <si>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</si>
  <si>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</si>
  <si>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</si>
  <si>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</si>
  <si>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</si>
  <si>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</si>
  <si>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</si>
  <si>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</si>
  <si>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</si>
  <si>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</si>
  <si>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</si>
  <si>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</si>
  <si>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</si>
  <si>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</si>
  <si>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</si>
  <si>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</si>
  <si>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</si>
  <si>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</si>
  <si>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</si>
  <si>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</si>
  <si>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</si>
  <si>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</si>
  <si>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</si>
  <si>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</si>
  <si>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</si>
  <si>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</si>
  <si>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</si>
  <si>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</si>
  <si>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</si>
  <si>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</si>
  <si>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</si>
  <si>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</si>
  <si>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</si>
  <si>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</si>
  <si>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</si>
  <si>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</si>
  <si>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</si>
  <si>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</si>
  <si>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</si>
  <si>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</si>
  <si>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</si>
  <si>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</si>
  <si>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</si>
  <si>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</si>
  <si>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</si>
  <si>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</si>
  <si>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</si>
  <si>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</si>
  <si>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</si>
  <si>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</si>
  <si>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</si>
  <si>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</si>
  <si>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</si>
  <si>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</si>
  <si>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</si>
  <si>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</si>
  <si>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</si>
  <si>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</si>
  <si>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</si>
  <si>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</si>
  <si>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</si>
  <si>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</si>
  <si>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</si>
  <si>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</si>
  <si>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</si>
  <si>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</si>
  <si>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</si>
  <si>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</si>
  <si>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</si>
  <si>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</si>
  <si>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</si>
  <si>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</si>
  <si>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</si>
  <si>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</si>
  <si>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</si>
  <si>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</si>
  <si>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</si>
  <si>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</si>
  <si>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</si>
  <si>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</si>
  <si>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</si>
  <si>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</si>
  <si>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</si>
  <si>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</si>
  <si>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</si>
  <si>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</si>
  <si>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</si>
  <si>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</si>
  <si>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</si>
  <si>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</si>
  <si>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</si>
  <si>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</si>
  <si>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</si>
  <si>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</si>
  <si>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</si>
  <si>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</si>
  <si>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</si>
  <si>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</si>
  <si>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</si>
  <si>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</si>
  <si>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</si>
  <si>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</si>
  <si>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</si>
  <si>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</si>
  <si>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</si>
  <si>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</si>
  <si>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</si>
  <si>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</si>
  <si>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</si>
  <si>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</si>
  <si>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</si>
  <si>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</si>
  <si>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</si>
  <si>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</si>
  <si>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</si>
  <si>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</si>
  <si>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</si>
  <si>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</si>
  <si>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</si>
  <si>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</si>
  <si>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</si>
  <si>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</si>
  <si>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</si>
  <si>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</si>
  <si>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</si>
  <si>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</si>
  <si>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</si>
  <si>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</si>
  <si>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</si>
  <si>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</si>
  <si>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</si>
  <si>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</si>
  <si>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</si>
  <si>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</si>
  <si>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</si>
  <si>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</si>
  <si>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</si>
  <si>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</si>
  <si>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</si>
  <si>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</si>
  <si>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</si>
  <si>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</si>
  <si>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</si>
  <si>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</si>
  <si>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</si>
  <si>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</si>
  <si>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</si>
  <si>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</si>
  <si>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</si>
  <si>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</si>
  <si>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</si>
  <si>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</si>
  <si>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</si>
  <si>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</si>
  <si>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</si>
  <si>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</si>
  <si>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</si>
  <si>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</si>
  <si>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</si>
  <si>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</si>
  <si>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</si>
  <si>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</si>
  <si>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</si>
  <si>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</si>
  <si>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</si>
  <si>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</si>
  <si>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</si>
  <si>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</si>
  <si>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</si>
  <si>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</si>
  <si>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</si>
  <si>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</si>
  <si>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</si>
  <si>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</si>
  <si>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</si>
  <si>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</si>
  <si>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</si>
  <si>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</si>
  <si>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</si>
  <si>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</si>
  <si>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</si>
  <si>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</si>
  <si>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</si>
  <si>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</si>
  <si>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</si>
  <si>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</si>
  <si>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</si>
  <si>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</si>
  <si>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</si>
  <si>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</si>
  <si>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</si>
  <si>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</si>
  <si>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</si>
  <si>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</si>
  <si>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</si>
  <si>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</si>
  <si>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</si>
  <si>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</si>
  <si>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</si>
  <si>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</si>
  <si>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</si>
  <si>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</si>
  <si>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</si>
  <si>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</si>
  <si>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</si>
  <si>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</si>
  <si>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</si>
  <si>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</si>
  <si>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</si>
  <si>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</si>
  <si>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</si>
  <si>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</si>
  <si>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</si>
  <si>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</si>
  <si>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</si>
  <si>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</si>
  <si>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</si>
  <si>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</si>
  <si>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</si>
  <si>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</si>
  <si>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</si>
  <si>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</si>
  <si>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</si>
  <si>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</si>
  <si>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</si>
  <si>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</si>
  <si>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</si>
  <si>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</si>
  <si>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</si>
  <si>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</si>
  <si>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</si>
  <si>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</si>
  <si>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</si>
  <si>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</si>
  <si>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</si>
  <si>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</si>
  <si>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</si>
  <si>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</si>
  <si>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</si>
  <si>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</si>
  <si>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</si>
  <si>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</si>
  <si>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</si>
  <si>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</si>
  <si>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</si>
  <si>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</si>
  <si>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</si>
  <si>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</si>
  <si>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</si>
  <si>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</si>
  <si>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</si>
  <si>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</si>
  <si>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</si>
  <si>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</si>
  <si>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</si>
  <si>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</si>
  <si>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</si>
  <si>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</si>
  <si>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</si>
  <si>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</si>
  <si>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</si>
  <si>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</si>
  <si>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</si>
  <si>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</si>
  <si>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</si>
  <si>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</si>
  <si>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</si>
  <si>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</si>
  <si>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</si>
  <si>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</si>
  <si>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</si>
  <si>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</si>
  <si>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</si>
  <si>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</si>
  <si>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</si>
  <si>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</si>
  <si>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</si>
  <si>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</si>
  <si>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</si>
  <si>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</si>
  <si>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</si>
  <si>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</si>
  <si>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</si>
  <si>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</si>
  <si>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</si>
  <si>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</si>
  <si>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</si>
  <si>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</si>
  <si>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</si>
  <si>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</si>
  <si>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</si>
  <si>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</si>
  <si>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</si>
  <si>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</si>
  <si>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</si>
  <si>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</si>
  <si>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</si>
  <si>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</si>
  <si>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</si>
  <si>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</si>
  <si>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</si>
  <si>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</si>
  <si>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</si>
  <si>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</si>
  <si>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</si>
  <si>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</si>
  <si>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</si>
  <si>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</si>
  <si>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</si>
  <si>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</si>
  <si>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</si>
  <si>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</si>
  <si>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</si>
  <si>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</si>
  <si>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</si>
  <si>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</si>
  <si>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</si>
  <si>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</si>
  <si>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</si>
  <si>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</si>
  <si>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</si>
  <si>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</si>
  <si>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</si>
  <si>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</si>
  <si>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</si>
  <si>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</si>
  <si>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</si>
  <si>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</si>
  <si>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</si>
  <si>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</si>
  <si>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</si>
  <si>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</si>
  <si>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</si>
  <si>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</si>
  <si>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</si>
  <si>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</si>
  <si>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</si>
  <si>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</si>
  <si>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</si>
  <si>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</si>
  <si>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</si>
  <si>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</si>
  <si>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</si>
  <si>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</si>
  <si>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</si>
  <si>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</si>
  <si>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</si>
  <si>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</si>
  <si>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</si>
  <si>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</si>
  <si>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</si>
  <si>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</si>
  <si>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</si>
  <si>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</si>
  <si>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</si>
  <si>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</si>
  <si>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</si>
  <si>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</si>
  <si>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</si>
  <si>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</si>
  <si>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</si>
  <si>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</si>
  <si>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</si>
  <si>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</si>
  <si>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</si>
  <si>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</si>
  <si>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</si>
  <si>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</si>
  <si>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</si>
  <si>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</si>
  <si>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</si>
  <si>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</si>
  <si>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</si>
  <si>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</si>
  <si>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</si>
  <si>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</si>
  <si>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</si>
  <si>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</si>
  <si>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</si>
  <si>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</si>
  <si>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</si>
  <si>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</si>
  <si>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</si>
  <si>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</si>
  <si>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</si>
  <si>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</si>
  <si>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</si>
  <si>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</si>
  <si>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</si>
  <si>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</si>
  <si>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</si>
  <si>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</si>
  <si>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</si>
  <si>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</si>
  <si>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</si>
  <si>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</si>
  <si>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</si>
  <si>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</si>
  <si>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</si>
  <si>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</si>
  <si>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</si>
  <si>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</si>
  <si>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</si>
  <si>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</si>
  <si>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</si>
  <si>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</si>
  <si>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</si>
  <si>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</si>
  <si>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</si>
  <si>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</si>
  <si>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</si>
  <si>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</si>
  <si>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</si>
  <si>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</si>
  <si>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</si>
  <si>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</si>
  <si>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</si>
  <si>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</si>
  <si>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</si>
  <si>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</si>
  <si>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</si>
  <si>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</si>
  <si>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</si>
  <si>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</si>
  <si>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</si>
  <si>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</si>
  <si>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</si>
  <si>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</si>
  <si>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</si>
  <si>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</si>
  <si>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</si>
  <si>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</si>
  <si>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</si>
  <si>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</si>
  <si>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</si>
  <si>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</si>
  <si>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</si>
  <si>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</si>
  <si>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</si>
  <si>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</si>
  <si>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</si>
  <si>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</si>
  <si>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</si>
  <si>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</si>
  <si>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</si>
  <si>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</si>
  <si>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</si>
  <si>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</si>
  <si>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</si>
  <si>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</si>
  <si>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</si>
  <si>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</si>
  <si>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</si>
  <si>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</si>
  <si>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</si>
  <si>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</si>
  <si>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</si>
  <si>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</si>
  <si>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</si>
  <si>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</si>
  <si>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</si>
  <si>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</si>
  <si>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</si>
  <si>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</si>
  <si>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</si>
  <si>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</si>
  <si>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</si>
  <si>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</si>
  <si>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</si>
  <si>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</si>
  <si>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</si>
  <si>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</si>
  <si>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</si>
  <si>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</si>
  <si>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</si>
  <si>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</si>
  <si>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</si>
  <si>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</si>
  <si>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</si>
  <si>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</si>
  <si>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</si>
  <si>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</si>
  <si>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</si>
  <si>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</si>
  <si>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</si>
  <si>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</si>
  <si>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</si>
  <si>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</si>
  <si>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</si>
  <si>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</si>
  <si>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</si>
  <si>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</si>
  <si>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</si>
  <si>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</si>
  <si>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</si>
  <si>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</si>
  <si>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</si>
  <si>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</si>
  <si>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</si>
  <si>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</si>
  <si>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</si>
  <si>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</si>
  <si>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</si>
  <si>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</si>
  <si>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</si>
  <si>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</si>
  <si>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</si>
  <si>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</si>
  <si>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</si>
  <si>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</si>
  <si>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</si>
  <si>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</si>
  <si>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</si>
  <si>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</si>
  <si>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</si>
  <si>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</si>
  <si>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</si>
  <si>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</si>
  <si>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</si>
  <si>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</si>
  <si>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</si>
  <si>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</si>
  <si>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</si>
  <si>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</si>
  <si>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</si>
  <si>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</si>
  <si>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</si>
  <si>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</si>
  <si>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</si>
  <si>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</si>
  <si>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</si>
  <si>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</si>
  <si>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</si>
  <si>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</si>
  <si>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</si>
  <si>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</si>
  <si>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</si>
  <si>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</si>
  <si>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</si>
  <si>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</si>
  <si>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</si>
  <si>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</si>
  <si>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</si>
  <si>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</si>
  <si>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</si>
  <si>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</si>
  <si>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</si>
  <si>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</si>
  <si>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</si>
  <si>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</si>
  <si>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</si>
  <si>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</si>
  <si>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</si>
  <si>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</si>
  <si>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</si>
  <si>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</si>
  <si>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</si>
  <si>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</si>
  <si>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</si>
  <si>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</si>
  <si>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</si>
  <si>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</si>
  <si>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</si>
  <si>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</si>
  <si>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</si>
  <si>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</si>
  <si>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</si>
  <si>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</si>
  <si>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</si>
  <si>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</si>
  <si>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</si>
  <si>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</si>
  <si>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</si>
  <si>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</si>
  <si>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</si>
  <si>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</si>
  <si>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</si>
  <si>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</si>
  <si>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</si>
  <si>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</si>
  <si>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</si>
  <si>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</si>
  <si>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</si>
  <si>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</si>
  <si>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</si>
  <si>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</si>
  <si>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</si>
  <si>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</si>
  <si>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</si>
  <si>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</si>
  <si>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</si>
  <si>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</si>
  <si>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</si>
  <si>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</si>
  <si>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</si>
  <si>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</si>
  <si>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</si>
  <si>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</si>
  <si>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</si>
  <si>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</si>
  <si>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</si>
  <si>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</si>
  <si>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</si>
  <si>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</si>
  <si>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</si>
  <si>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</si>
  <si>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</si>
  <si>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</si>
  <si>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</si>
  <si>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</si>
  <si>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</si>
  <si>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</si>
  <si>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</si>
  <si>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</si>
  <si>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</si>
  <si>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</si>
  <si>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</si>
  <si>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</si>
  <si>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</si>
  <si>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</si>
  <si>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</si>
  <si>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</si>
  <si>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</si>
  <si>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</si>
  <si>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</si>
  <si>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</si>
  <si>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</si>
  <si>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</si>
  <si>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</si>
  <si>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</si>
  <si>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</si>
  <si>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</si>
  <si>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</si>
  <si>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</si>
  <si>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</si>
  <si>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</si>
  <si>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</si>
  <si>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</si>
  <si>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</si>
  <si>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</si>
  <si>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</si>
  <si>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</si>
  <si>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</si>
  <si>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</si>
  <si>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</si>
  <si>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</si>
  <si>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</si>
  <si>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</si>
  <si>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</si>
  <si>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</si>
  <si>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</si>
  <si>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</si>
  <si>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</si>
  <si>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</si>
  <si>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</si>
  <si>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</si>
  <si>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</si>
  <si>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</si>
  <si>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</si>
  <si>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</si>
  <si>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</si>
  <si>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</si>
  <si>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</si>
  <si>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</si>
  <si>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</si>
  <si>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</si>
  <si>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</si>
  <si>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</si>
  <si>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</si>
  <si>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</si>
  <si>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</si>
  <si>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</si>
  <si>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</si>
  <si>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</si>
  <si>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</si>
  <si>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</si>
  <si>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</si>
  <si>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</si>
  <si>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</si>
  <si>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</si>
  <si>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</si>
  <si>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</si>
  <si>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</si>
  <si>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</si>
  <si>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</si>
  <si>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</si>
  <si>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</si>
  <si>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</si>
  <si>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</si>
  <si>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</si>
  <si>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</si>
  <si>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</si>
  <si>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</si>
  <si>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</si>
  <si>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</si>
  <si>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</si>
  <si>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</si>
  <si>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</si>
  <si>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</si>
  <si>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</si>
  <si>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</si>
  <si>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</si>
  <si>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</si>
  <si>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</si>
  <si>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</si>
  <si>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</si>
  <si>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</si>
  <si>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</si>
  <si>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</si>
  <si>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</si>
  <si>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</si>
  <si>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</si>
  <si>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</si>
  <si>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</si>
  <si>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</si>
  <si>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</si>
  <si>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</si>
  <si>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</si>
  <si>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</si>
  <si>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</si>
  <si>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</si>
  <si>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</si>
  <si>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</si>
  <si>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</si>
  <si>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</si>
  <si>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</si>
  <si>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</si>
  <si>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</si>
  <si>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</si>
  <si>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</si>
  <si>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</si>
  <si>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</si>
  <si>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</si>
  <si>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</si>
  <si>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</si>
  <si>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</si>
  <si>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</si>
  <si>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</si>
  <si>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</si>
  <si>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</si>
  <si>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</si>
  <si>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</si>
  <si>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</si>
  <si>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</si>
  <si>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</si>
  <si>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</si>
  <si>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</si>
  <si>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</si>
  <si>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</si>
  <si>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</si>
  <si>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</si>
  <si>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</si>
  <si>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</si>
  <si>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</si>
  <si>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</si>
  <si>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</si>
  <si>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</si>
  <si>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</si>
  <si>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</si>
  <si>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</si>
  <si>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</si>
  <si>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</si>
  <si>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</si>
  <si>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</si>
  <si>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</si>
  <si>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</si>
  <si>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</si>
  <si>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</si>
  <si>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</si>
  <si>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</si>
  <si>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</si>
  <si>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</si>
  <si>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</si>
  <si>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</si>
  <si>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</si>
  <si>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</si>
  <si>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</si>
  <si>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</si>
  <si>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</si>
  <si>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</si>
  <si>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</si>
  <si>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</si>
  <si>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</si>
  <si>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</si>
  <si>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</si>
  <si>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</si>
  <si>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</si>
  <si>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</si>
  <si>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</si>
  <si>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</si>
  <si>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</si>
  <si>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</si>
  <si>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</si>
  <si>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</si>
  <si>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</si>
  <si>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</si>
  <si>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</si>
  <si>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</si>
  <si>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</si>
  <si>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</si>
  <si>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</si>
  <si>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</si>
  <si>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</si>
  <si>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</si>
  <si>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</si>
  <si>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</si>
  <si>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</si>
  <si>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</si>
  <si>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</si>
  <si>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</si>
  <si>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</si>
  <si>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</si>
  <si>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</si>
  <si>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</si>
  <si>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</si>
  <si>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</si>
  <si>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</si>
  <si>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</si>
  <si>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</si>
  <si>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</si>
  <si>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</si>
  <si>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</si>
  <si>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</si>
  <si>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</si>
  <si>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</si>
  <si>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</si>
  <si>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</si>
  <si>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</si>
  <si>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</si>
  <si>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</si>
  <si>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</si>
  <si>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</si>
  <si>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</si>
  <si>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</si>
  <si>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</si>
  <si>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</si>
  <si>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</si>
  <si>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</si>
  <si>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</si>
  <si>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</si>
  <si>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</si>
  <si>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</si>
  <si>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</si>
  <si>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</si>
  <si>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</si>
  <si>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</si>
  <si>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</si>
  <si>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</si>
  <si>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</si>
  <si>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</si>
  <si>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</si>
  <si>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</si>
  <si>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</si>
  <si>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</si>
  <si>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</si>
  <si>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</si>
  <si>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</si>
  <si>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</si>
  <si>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</si>
  <si>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</si>
  <si>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</si>
  <si>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</si>
  <si>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</si>
  <si>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</si>
  <si>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</si>
  <si>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</si>
  <si>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</si>
  <si>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</si>
  <si>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</si>
  <si>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</si>
  <si>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</si>
  <si>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</si>
  <si>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</si>
  <si>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</si>
  <si>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</si>
  <si>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</si>
  <si>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</si>
  <si>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</si>
  <si>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</si>
  <si>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</si>
  <si>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</si>
  <si>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</si>
  <si>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</si>
  <si>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</si>
  <si>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</si>
  <si>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</si>
  <si>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</si>
  <si>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</si>
  <si>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</si>
  <si>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</si>
  <si>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</si>
  <si>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</si>
  <si>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</si>
  <si>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</si>
  <si>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</si>
  <si>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</si>
  <si>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</si>
  <si>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</si>
  <si>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</si>
  <si>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</si>
  <si>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</si>
  <si>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</si>
  <si>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</si>
  <si>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</si>
  <si>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</si>
  <si>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</si>
  <si>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</si>
  <si>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</si>
  <si>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</si>
  <si>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</si>
  <si>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</si>
  <si>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</si>
  <si>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</si>
  <si>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</si>
  <si>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</si>
  <si>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</si>
  <si>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</si>
  <si>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</si>
  <si>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</si>
  <si>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</si>
  <si>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</si>
  <si>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</si>
  <si>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</si>
  <si>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</si>
  <si>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</si>
  <si>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</si>
  <si>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</si>
  <si>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</si>
  <si>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</si>
  <si>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</si>
  <si>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</si>
  <si>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</si>
  <si>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</si>
  <si>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</si>
  <si>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</si>
  <si>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</si>
  <si>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</si>
  <si>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</si>
  <si>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</si>
  <si>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</si>
  <si>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</si>
  <si>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</si>
  <si>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</si>
  <si>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</si>
  <si>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</si>
  <si>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</si>
  <si>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</si>
  <si>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</si>
  <si>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</si>
  <si>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</si>
  <si>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</si>
  <si>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</si>
  <si>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</si>
  <si>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</si>
  <si>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</si>
  <si>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</si>
  <si>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</si>
  <si>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</si>
  <si>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</si>
  <si>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</si>
  <si>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</si>
  <si>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</si>
  <si>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</si>
  <si>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</si>
  <si>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</si>
  <si>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</si>
  <si>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</si>
  <si>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</si>
  <si>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</si>
  <si>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</si>
  <si>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</si>
  <si>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</si>
  <si>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</si>
  <si>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</si>
  <si>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</si>
  <si>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</si>
  <si>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</si>
  <si>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</si>
  <si>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</si>
  <si>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</si>
  <si>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</si>
  <si>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</si>
  <si>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</si>
  <si>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</si>
  <si>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</si>
  <si>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</si>
  <si>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</si>
  <si>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</si>
  <si>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</si>
  <si>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</si>
  <si>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</si>
  <si>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</si>
  <si>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</si>
  <si>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</si>
  <si>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</si>
  <si>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</si>
  <si>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</si>
  <si>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</si>
  <si>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</si>
  <si>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</si>
  <si>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</si>
  <si>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</si>
  <si>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</si>
  <si>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</si>
  <si>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</si>
  <si>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</si>
  <si>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</si>
  <si>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</si>
  <si>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</si>
  <si>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</si>
  <si>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</si>
  <si>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</si>
  <si>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</si>
  <si>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</si>
  <si>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</si>
  <si>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</si>
  <si>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</si>
  <si>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</si>
  <si>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</si>
  <si>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</si>
  <si>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</si>
  <si>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</si>
  <si>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</si>
  <si>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</si>
  <si>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</si>
  <si>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</si>
  <si>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</si>
  <si>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</si>
  <si>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</si>
  <si>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</si>
  <si>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</si>
  <si>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</si>
  <si>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</si>
  <si>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</si>
  <si>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</si>
  <si>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</si>
  <si>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</si>
  <si>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</si>
  <si>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</si>
  <si>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</si>
  <si>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</si>
  <si>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</si>
  <si>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</si>
  <si>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</si>
  <si>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</si>
  <si>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</si>
  <si>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</si>
  <si>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</si>
  <si>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</si>
  <si>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</si>
  <si>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</si>
  <si>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</si>
  <si>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</si>
  <si>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</si>
  <si>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</si>
  <si>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</si>
  <si>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</si>
  <si>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</si>
  <si>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</si>
  <si>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</si>
  <si>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</si>
  <si>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</si>
  <si>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</si>
  <si>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</si>
  <si>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</si>
  <si>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</si>
  <si>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</si>
  <si>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</si>
  <si>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</si>
  <si>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</si>
  <si>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</si>
  <si>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</si>
  <si>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</si>
  <si>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</si>
  <si>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</si>
  <si>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</si>
  <si>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</si>
  <si>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</si>
  <si>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</si>
  <si>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</si>
  <si>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</si>
  <si>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</si>
  <si>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</si>
  <si>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</si>
  <si>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</si>
  <si>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</si>
  <si>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</si>
  <si>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</si>
  <si>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</si>
  <si>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</si>
  <si>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</si>
  <si>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</si>
  <si>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</si>
  <si>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</si>
  <si>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</si>
  <si>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</si>
  <si>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</si>
  <si>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</si>
  <si>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</si>
  <si>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</si>
  <si>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</si>
  <si>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</si>
  <si>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</si>
  <si>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</si>
  <si>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</si>
  <si>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</si>
  <si>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</si>
  <si>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</si>
  <si>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</si>
  <si>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</si>
  <si>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</si>
  <si>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</si>
  <si>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</si>
  <si>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</si>
  <si>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</si>
  <si>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</si>
  <si>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</si>
  <si>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</si>
  <si>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</si>
  <si>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</si>
  <si>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</si>
  <si>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</si>
  <si>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</si>
  <si>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</si>
  <si>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</si>
  <si>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</si>
  <si>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</si>
  <si>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</si>
  <si>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</si>
  <si>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</si>
  <si>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</si>
  <si>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</si>
  <si>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</si>
  <si>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</si>
  <si>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</si>
  <si>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</si>
  <si>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</si>
  <si>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</si>
  <si>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</si>
  <si>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</si>
  <si>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</si>
  <si>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</si>
  <si>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</si>
  <si>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</si>
  <si>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</si>
  <si>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</si>
  <si>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</si>
  <si>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</si>
  <si>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</si>
  <si>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</si>
  <si>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</si>
  <si>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</si>
  <si>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</si>
  <si>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</si>
  <si>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</si>
  <si>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</si>
  <si>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</si>
  <si>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</si>
  <si>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</si>
  <si>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</si>
  <si>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</si>
  <si>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</si>
  <si>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</si>
  <si>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</si>
  <si>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</si>
  <si>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</si>
  <si>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</si>
  <si>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</si>
  <si>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</si>
  <si>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</si>
  <si>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</si>
  <si>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</si>
  <si>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</si>
  <si>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</si>
  <si>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</si>
  <si>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</si>
  <si>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</si>
  <si>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</si>
  <si>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</si>
  <si>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</si>
  <si>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</si>
  <si>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</si>
  <si>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</si>
  <si>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</si>
  <si>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</si>
  <si>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</si>
  <si>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</si>
  <si>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</si>
  <si>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</si>
  <si>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</si>
  <si>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</si>
  <si>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</si>
  <si>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</si>
  <si>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</si>
  <si>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</si>
  <si>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</si>
  <si>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</si>
  <si>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</si>
  <si>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</si>
  <si>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</si>
  <si>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</si>
  <si>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</si>
  <si>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</si>
  <si>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</si>
  <si>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</si>
  <si>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</si>
  <si>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</si>
  <si>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</si>
  <si>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</si>
  <si>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</si>
  <si>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</si>
  <si>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</si>
  <si>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</si>
  <si>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</si>
  <si>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</si>
  <si>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</si>
  <si>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</si>
  <si>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</si>
  <si>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</si>
  <si>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</si>
  <si>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</si>
  <si>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</si>
  <si>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</si>
  <si>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</si>
  <si>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</si>
  <si>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</si>
  <si>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</si>
  <si>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</si>
  <si>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</si>
  <si>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</si>
  <si>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</si>
  <si>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</si>
  <si>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</si>
  <si>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</si>
  <si>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</si>
  <si>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</si>
  <si>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</si>
  <si>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</si>
  <si>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</si>
  <si>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</si>
  <si>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</si>
  <si>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</si>
  <si>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</si>
  <si>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</si>
  <si>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</si>
  <si>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</si>
  <si>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</si>
  <si>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</si>
  <si>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</si>
  <si>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</si>
  <si>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</si>
  <si>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</si>
  <si>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</si>
  <si>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</si>
  <si>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</si>
  <si>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</si>
  <si>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</si>
  <si>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</si>
  <si>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</si>
  <si>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</si>
  <si>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</si>
  <si>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</si>
  <si>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</si>
  <si>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</si>
  <si>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</si>
  <si>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</si>
  <si>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</si>
  <si>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</si>
  <si>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</si>
  <si>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</si>
  <si>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</si>
  <si>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</si>
  <si>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</si>
  <si>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</si>
  <si>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</si>
  <si>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</si>
  <si>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</si>
  <si>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</si>
  <si>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</si>
  <si>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</si>
  <si>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</si>
  <si>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</si>
  <si>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</si>
  <si>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</si>
  <si>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</si>
  <si>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</si>
  <si>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</si>
  <si>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</si>
  <si>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</si>
  <si>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</si>
  <si>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</si>
  <si>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</si>
  <si>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</si>
  <si>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</si>
  <si>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</si>
  <si>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</si>
  <si>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</si>
  <si>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</si>
  <si>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</si>
  <si>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</si>
  <si>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</si>
  <si>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</si>
  <si>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</si>
  <si>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</si>
  <si>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</si>
  <si>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</si>
  <si>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</si>
  <si>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</si>
  <si>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</si>
  <si>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</si>
  <si>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</si>
  <si>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</si>
  <si>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</si>
  <si>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</si>
  <si>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</si>
  <si>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</si>
  <si>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</si>
  <si>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</si>
  <si>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</si>
  <si>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</si>
  <si>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</si>
  <si>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</si>
  <si>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</si>
  <si>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</si>
  <si>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</si>
  <si>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</si>
  <si>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</si>
  <si>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</si>
  <si>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</si>
  <si>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</si>
  <si>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</si>
  <si>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</si>
  <si>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</si>
  <si>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</si>
  <si>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</si>
  <si>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</si>
  <si>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</si>
  <si>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</si>
  <si>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</si>
  <si>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</si>
  <si>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</si>
  <si>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</si>
  <si>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</si>
  <si>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</si>
  <si>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</si>
  <si>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</si>
  <si>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</si>
  <si>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</si>
  <si>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</si>
  <si>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</si>
  <si>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</si>
  <si>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</si>
  <si>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</si>
  <si>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</si>
  <si>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</si>
  <si>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</si>
  <si>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</si>
  <si>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</si>
  <si>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</si>
  <si>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</si>
  <si>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</si>
  <si>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</si>
  <si>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</si>
  <si>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</si>
  <si>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</si>
  <si>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</si>
  <si>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</si>
  <si>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</si>
  <si>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</si>
  <si>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</si>
  <si>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</si>
  <si>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</si>
  <si>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</si>
  <si>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</si>
  <si>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</si>
  <si>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</si>
  <si>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</si>
  <si>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</si>
  <si>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</si>
  <si>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</si>
  <si>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</si>
  <si>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</si>
  <si>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</si>
  <si>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</si>
  <si>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</si>
  <si>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</si>
  <si>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</si>
  <si>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</si>
  <si>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</si>
  <si>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</si>
  <si>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</si>
  <si>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</si>
  <si>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</si>
  <si>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</si>
  <si>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</si>
  <si>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</si>
  <si>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</si>
  <si>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</si>
  <si>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</si>
  <si>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</si>
  <si>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</si>
  <si>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</si>
  <si>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</si>
  <si>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</si>
  <si>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</si>
  <si>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</si>
  <si>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</si>
  <si>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</si>
  <si>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</si>
  <si>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</si>
  <si>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</si>
  <si>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</si>
  <si>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</si>
  <si>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</si>
  <si>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</si>
  <si>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</si>
  <si>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</si>
  <si>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</si>
  <si>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</si>
  <si>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</si>
  <si>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</si>
  <si>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</si>
  <si>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</si>
  <si>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</si>
  <si>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</si>
  <si>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</si>
  <si>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</si>
  <si>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</si>
  <si>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</si>
  <si>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</si>
  <si>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</si>
  <si>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</si>
  <si>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</si>
  <si>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</si>
  <si>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</si>
  <si>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</si>
  <si>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</si>
  <si>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</si>
  <si>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</si>
  <si>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</si>
  <si>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</si>
  <si>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</si>
  <si>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</si>
  <si>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</si>
  <si>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</si>
  <si>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</si>
  <si>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</si>
  <si>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</si>
  <si>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</si>
  <si>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</si>
  <si>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</si>
  <si>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</si>
  <si>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</si>
  <si>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</si>
  <si>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</si>
  <si>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</si>
  <si>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</si>
  <si>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</si>
  <si>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</si>
  <si>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</si>
  <si>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</si>
  <si>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</si>
  <si>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</si>
  <si>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</si>
  <si>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</si>
  <si>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</si>
  <si>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</si>
  <si>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</si>
  <si>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</si>
  <si>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</si>
  <si>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</si>
  <si>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</si>
  <si>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</si>
  <si>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</si>
  <si>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</si>
  <si>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</si>
  <si>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</si>
  <si>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</si>
  <si>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</si>
  <si>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</si>
  <si>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</si>
  <si>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</si>
  <si>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</si>
  <si>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</si>
  <si>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</si>
  <si>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</si>
  <si>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</si>
  <si>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</si>
  <si>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</si>
  <si>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</si>
  <si>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</si>
  <si>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</si>
  <si>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</si>
  <si>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</si>
  <si>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</si>
  <si>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</si>
  <si>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</si>
  <si>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</si>
  <si>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</si>
  <si>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</si>
  <si>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</si>
  <si>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</si>
  <si>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</si>
  <si>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</si>
  <si>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</si>
  <si>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</si>
  <si>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</si>
  <si>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</si>
  <si>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</si>
  <si>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</si>
  <si>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</si>
  <si>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</si>
  <si>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</si>
  <si>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</si>
  <si>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</si>
  <si>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</si>
  <si>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</si>
  <si>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</si>
  <si>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</si>
  <si>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</si>
  <si>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</si>
  <si>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</si>
  <si>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</si>
  <si>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</si>
  <si>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</si>
  <si>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</si>
  <si>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</si>
  <si>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</si>
  <si>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</si>
  <si>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</si>
  <si>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</si>
  <si>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</si>
  <si>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</si>
  <si>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</si>
  <si>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</si>
  <si>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</si>
  <si>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</si>
  <si>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</si>
  <si>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</si>
  <si>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</si>
  <si>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</si>
  <si>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</si>
  <si>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</si>
  <si>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</si>
  <si>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</si>
  <si>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</si>
  <si>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</si>
  <si>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</si>
  <si>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</si>
  <si>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</si>
  <si>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</si>
  <si>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</si>
  <si>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</si>
  <si>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</si>
  <si>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</si>
  <si>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</si>
  <si>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</si>
  <si>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</si>
  <si>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</si>
  <si>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</si>
  <si>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</si>
  <si>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</si>
  <si>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</si>
  <si>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</si>
  <si>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</si>
  <si>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</si>
  <si>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</si>
  <si>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</si>
  <si>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</si>
  <si>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</si>
  <si>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</si>
  <si>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</si>
  <si>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</si>
  <si>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</si>
  <si>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</si>
  <si>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</si>
  <si>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</si>
  <si>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</si>
  <si>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</si>
  <si>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</si>
  <si>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</si>
  <si>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</si>
  <si>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</si>
  <si>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</si>
  <si>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</si>
  <si>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</si>
  <si>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</si>
  <si>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</si>
  <si>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</si>
  <si>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</si>
  <si>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</si>
  <si>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</si>
  <si>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</si>
  <si>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</si>
  <si>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</si>
  <si>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</si>
  <si>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</si>
  <si>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</si>
  <si>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</si>
  <si>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</si>
  <si>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</si>
  <si>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</si>
  <si>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</si>
  <si>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</si>
  <si>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</si>
  <si>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</si>
  <si>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</si>
  <si>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</si>
  <si>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</si>
  <si>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</si>
  <si>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</si>
  <si>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</si>
  <si>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</si>
  <si>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</si>
  <si>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</si>
  <si>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</si>
  <si>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</si>
  <si>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</si>
  <si>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</si>
  <si>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</si>
  <si>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</si>
  <si>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</si>
  <si>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</si>
  <si>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</si>
  <si>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</si>
  <si>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</si>
  <si>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</si>
  <si>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</si>
  <si>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</si>
  <si>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</si>
  <si>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</si>
  <si>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</si>
  <si>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</si>
  <si>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</si>
  <si>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</si>
  <si>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</si>
  <si>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</si>
  <si>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</si>
  <si>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</si>
  <si>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</si>
  <si>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</si>
  <si>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</si>
  <si>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</si>
  <si>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</si>
  <si>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</si>
  <si>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</si>
  <si>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</si>
  <si>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</si>
  <si>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</si>
  <si>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</si>
  <si>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</si>
  <si>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</si>
  <si>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</si>
  <si>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</si>
  <si>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</si>
  <si>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</si>
  <si>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</si>
  <si>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</si>
  <si>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</si>
  <si>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</si>
  <si>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</si>
  <si>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</si>
  <si>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</si>
  <si>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</si>
  <si>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</si>
  <si>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</si>
  <si>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</si>
  <si>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</si>
  <si>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</si>
  <si>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</si>
  <si>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</si>
  <si>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</si>
  <si>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</si>
  <si>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</si>
  <si>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</si>
  <si>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</si>
  <si>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</si>
  <si>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</si>
  <si>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</si>
  <si>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</si>
  <si>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</si>
  <si>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</si>
  <si>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</si>
  <si>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</si>
  <si>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</si>
  <si>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</si>
  <si>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</si>
  <si>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</si>
  <si>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</si>
  <si>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</si>
  <si>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</si>
  <si>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</si>
  <si>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</si>
  <si>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</si>
  <si>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</si>
  <si>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</si>
  <si>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</si>
  <si>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</si>
  <si>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</si>
  <si>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</si>
  <si>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</si>
  <si>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</si>
  <si>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</si>
  <si>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</si>
  <si>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</si>
  <si>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</si>
  <si>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</si>
  <si>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</si>
  <si>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</si>
  <si>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</si>
  <si>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</si>
  <si>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</si>
  <si>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</si>
  <si>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</si>
  <si>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</si>
  <si>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</si>
  <si>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</si>
  <si>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</si>
  <si>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</si>
  <si>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</si>
  <si>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</si>
  <si>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</si>
  <si>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</si>
  <si>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</si>
  <si>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</si>
  <si>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</si>
  <si>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</si>
  <si>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</si>
  <si>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</si>
  <si>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</si>
  <si>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</si>
  <si>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</si>
  <si>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</si>
  <si>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</si>
  <si>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</si>
  <si>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</si>
  <si>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</si>
  <si>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</si>
  <si>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</si>
  <si>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</si>
  <si>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</si>
  <si>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</si>
  <si>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</si>
  <si>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</si>
  <si>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</si>
  <si>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</si>
  <si>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</si>
  <si>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</si>
  <si>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</si>
  <si>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</si>
  <si>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</si>
  <si>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</si>
  <si>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</si>
  <si>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</si>
  <si>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</si>
  <si>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</si>
  <si>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</si>
  <si>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</si>
  <si>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</si>
  <si>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</si>
  <si>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</si>
  <si>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</si>
  <si>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</si>
  <si>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</si>
  <si>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</si>
  <si>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</si>
  <si>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</si>
  <si>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</si>
  <si>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</si>
  <si>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</si>
  <si>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</si>
  <si>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</si>
  <si>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</si>
  <si>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</si>
  <si>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</si>
  <si>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</si>
  <si>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</si>
  <si>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</si>
  <si>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</si>
  <si>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</si>
  <si>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</si>
  <si>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</si>
  <si>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</si>
  <si>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</si>
  <si>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</si>
  <si>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</si>
  <si>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</si>
  <si>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</si>
  <si>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</si>
  <si>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</si>
  <si>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</si>
  <si>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</si>
  <si>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</si>
  <si>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</si>
  <si>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</si>
  <si>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</si>
  <si>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</si>
  <si>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</si>
  <si>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</si>
  <si>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</si>
  <si>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</si>
  <si>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</si>
  <si>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</si>
  <si>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</si>
  <si>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</si>
  <si>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</si>
  <si>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</si>
  <si>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</si>
  <si>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</si>
  <si>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</si>
  <si>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</si>
  <si>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</si>
  <si>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</si>
  <si>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</si>
  <si>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</si>
  <si>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</si>
  <si>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</si>
  <si>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</si>
  <si>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</si>
  <si>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</si>
  <si>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</si>
  <si>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</si>
  <si>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</si>
  <si>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</si>
  <si>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</si>
  <si>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</si>
  <si>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</si>
  <si>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</si>
  <si>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</si>
  <si>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</si>
  <si>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</si>
  <si>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</si>
  <si>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</si>
  <si>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</si>
  <si>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</si>
  <si>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</si>
  <si>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</si>
  <si>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</si>
  <si>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</si>
  <si>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</si>
  <si>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</si>
  <si>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</si>
  <si>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</si>
  <si>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</si>
  <si>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</si>
  <si>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</si>
  <si>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</si>
  <si>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</si>
  <si>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</si>
  <si>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</si>
  <si>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</si>
  <si>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</si>
  <si>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</si>
  <si>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</si>
  <si>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</si>
  <si>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</si>
  <si>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</si>
  <si>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</si>
  <si>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</si>
  <si>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</si>
  <si>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</si>
  <si>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</si>
  <si>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</si>
  <si>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</si>
  <si>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</si>
  <si>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</si>
  <si>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</si>
  <si>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</si>
  <si>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</si>
  <si>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</si>
  <si>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</si>
  <si>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</si>
  <si>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</si>
  <si>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</si>
  <si>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</si>
  <si>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</si>
  <si>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</si>
  <si>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</si>
  <si>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</si>
  <si>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</si>
  <si>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</si>
  <si>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</si>
  <si>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</si>
  <si>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</si>
  <si>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</si>
  <si>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</si>
  <si>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</si>
  <si>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</si>
  <si>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</si>
  <si>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</si>
  <si>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</si>
  <si>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</si>
  <si>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</si>
  <si>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</si>
  <si>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</si>
  <si>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</si>
  <si>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</si>
  <si>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</si>
  <si>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</si>
  <si>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</si>
  <si>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</si>
  <si>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</si>
  <si>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</si>
  <si>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</si>
  <si>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</si>
  <si>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</si>
  <si>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</si>
  <si>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</si>
  <si>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</si>
  <si>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</si>
  <si>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</si>
  <si>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</si>
  <si>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</si>
  <si>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</si>
  <si>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</si>
  <si>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</si>
  <si>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</si>
  <si>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</si>
  <si>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</si>
  <si>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</si>
  <si>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</si>
  <si>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</si>
  <si>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</si>
  <si>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</si>
  <si>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</si>
  <si>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</si>
  <si>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</si>
  <si>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</si>
  <si>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</si>
  <si>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</si>
  <si>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</si>
  <si>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</si>
  <si>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</si>
  <si>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</si>
  <si>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</si>
  <si>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</si>
  <si>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</si>
  <si>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</si>
  <si>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</si>
  <si>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</si>
  <si>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</si>
  <si>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</si>
  <si>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</si>
  <si>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</si>
  <si>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</si>
  <si>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</si>
  <si>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</si>
  <si>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</si>
  <si>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</si>
  <si>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</si>
  <si>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</si>
  <si>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</si>
  <si>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</si>
  <si>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</si>
  <si>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</si>
  <si>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</si>
  <si>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</si>
  <si>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</si>
  <si>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</si>
  <si>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</si>
  <si>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</si>
  <si>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</si>
  <si>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</si>
  <si>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</si>
  <si>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</si>
  <si>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</si>
  <si>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</si>
  <si>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</si>
  <si>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</si>
  <si>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</si>
  <si>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</si>
  <si>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</si>
  <si>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</si>
  <si>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</si>
  <si>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</si>
  <si>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</si>
  <si>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</si>
  <si>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</si>
  <si>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</si>
  <si>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</si>
  <si>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</si>
  <si>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</si>
  <si>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</si>
  <si>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</si>
  <si>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</si>
  <si>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</si>
  <si>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</si>
  <si>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</si>
  <si>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</si>
  <si>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</si>
  <si>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</si>
  <si>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</si>
  <si>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</si>
  <si>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</si>
  <si>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</si>
  <si>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</si>
  <si>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</si>
  <si>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</si>
  <si>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</si>
  <si>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</si>
  <si>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</si>
  <si>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</si>
  <si>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</si>
  <si>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</si>
  <si>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</si>
  <si>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</si>
  <si>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</si>
  <si>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</si>
  <si>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</si>
  <si>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</si>
  <si>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</si>
  <si>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</si>
  <si>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</si>
  <si>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</si>
  <si>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</si>
  <si>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</si>
  <si>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</si>
  <si>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</si>
  <si>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</si>
  <si>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</si>
  <si>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</si>
  <si>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</si>
  <si>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</si>
  <si>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</si>
  <si>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</si>
  <si>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</si>
  <si>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</si>
  <si>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</si>
  <si>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</si>
  <si>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</si>
  <si>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</si>
  <si>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</si>
  <si>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</si>
  <si>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</si>
  <si>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</si>
  <si>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</si>
  <si>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</si>
  <si>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</si>
  <si>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</si>
  <si>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</si>
  <si>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</si>
  <si>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</si>
  <si>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</si>
  <si>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</si>
  <si>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</si>
  <si>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</si>
  <si>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</si>
  <si>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</si>
  <si>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</si>
  <si>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</si>
  <si>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</si>
  <si>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</si>
  <si>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</si>
  <si>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</si>
  <si>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</si>
  <si>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</si>
  <si>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</si>
  <si>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</si>
  <si>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</si>
  <si>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</si>
  <si>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</si>
  <si>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</si>
  <si>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</si>
  <si>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</si>
  <si>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</si>
  <si>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</si>
  <si>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</si>
  <si>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</si>
  <si>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</si>
  <si>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</si>
  <si>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</si>
  <si>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</si>
  <si>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</si>
  <si>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</si>
  <si>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</si>
  <si>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</si>
  <si>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</si>
  <si>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</si>
  <si>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</si>
  <si>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</si>
  <si>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</si>
  <si>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</si>
  <si>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</si>
  <si>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</si>
  <si>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</si>
  <si>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</si>
  <si>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</si>
  <si>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</si>
  <si>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</si>
  <si>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</si>
  <si>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</si>
  <si>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</si>
  <si>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</si>
  <si>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</si>
  <si>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</si>
  <si>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</si>
  <si>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</si>
  <si>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</si>
  <si>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</si>
  <si>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</si>
  <si>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</si>
  <si>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</si>
  <si>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</si>
  <si>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</si>
  <si>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</si>
  <si>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</si>
  <si>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</si>
  <si>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</si>
  <si>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</si>
  <si>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</si>
  <si>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</si>
  <si>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</si>
  <si>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</si>
  <si>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</si>
  <si>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</si>
  <si>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</si>
  <si>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</si>
  <si>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</si>
  <si>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</si>
  <si>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</si>
  <si>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</si>
  <si>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</si>
  <si>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</si>
  <si>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</si>
  <si>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</si>
  <si>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</si>
  <si>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</si>
  <si>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</si>
  <si>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</si>
  <si>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</si>
  <si>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</si>
  <si>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</si>
  <si>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</si>
  <si>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</si>
  <si>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</si>
  <si>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</si>
  <si>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</si>
  <si>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</si>
  <si>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</si>
  <si>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</si>
  <si>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</si>
  <si>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</si>
  <si>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</si>
  <si>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</si>
  <si>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</si>
  <si>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</si>
  <si>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</si>
  <si>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</si>
  <si>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</si>
  <si>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</si>
  <si>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</si>
  <si>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</si>
  <si>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</si>
  <si>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</si>
  <si>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</si>
  <si>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</si>
  <si>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</si>
  <si>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</si>
  <si>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</si>
  <si>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</si>
  <si>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</si>
  <si>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</si>
  <si>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</si>
  <si>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</si>
  <si>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</si>
  <si>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</si>
  <si>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</si>
  <si>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</si>
  <si>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</si>
  <si>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</si>
  <si>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</si>
  <si>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</si>
  <si>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</si>
  <si>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</si>
  <si>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</si>
  <si>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</si>
  <si>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</si>
  <si>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</si>
  <si>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</si>
  <si>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</si>
  <si>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</si>
  <si>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</si>
  <si>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</si>
  <si>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</si>
  <si>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</si>
  <si>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</si>
  <si>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</si>
  <si>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</si>
  <si>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</si>
  <si>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</si>
  <si>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</si>
  <si>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</si>
  <si>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</si>
  <si>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</si>
  <si>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</si>
  <si>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</si>
  <si>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</si>
  <si>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</si>
  <si>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</si>
  <si>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</si>
  <si>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</si>
  <si>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</si>
  <si>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</si>
  <si>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</si>
  <si>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</si>
  <si>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</si>
  <si>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</si>
  <si>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</si>
  <si>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</si>
  <si>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</si>
  <si>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</si>
  <si>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</si>
  <si>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</si>
  <si>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</si>
  <si>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</si>
  <si>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</si>
  <si>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</si>
  <si>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</si>
  <si>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</si>
  <si>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</si>
  <si>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</si>
  <si>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</si>
  <si>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</si>
  <si>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</si>
  <si>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</si>
  <si>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</si>
  <si>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</si>
  <si>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</si>
  <si>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</si>
  <si>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</si>
  <si>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</si>
  <si>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</si>
  <si>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</si>
  <si>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</si>
  <si>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</si>
  <si>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</si>
  <si>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</si>
  <si>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</si>
  <si>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</si>
  <si>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</si>
  <si>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</si>
  <si>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</si>
  <si>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</si>
  <si>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</si>
  <si>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</si>
  <si>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</si>
  <si>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</si>
  <si>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</si>
  <si>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</si>
  <si>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</si>
  <si>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</si>
  <si>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</si>
  <si>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</si>
  <si>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</si>
  <si>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</si>
  <si>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</si>
  <si>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</si>
  <si>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</si>
  <si>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</si>
  <si>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</si>
  <si>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</si>
  <si>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</si>
  <si>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</si>
  <si>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</si>
  <si>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</si>
  <si>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</si>
  <si>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</si>
  <si>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</si>
  <si>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</si>
  <si>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</si>
  <si>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</si>
  <si>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</si>
  <si>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</si>
  <si>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</si>
  <si>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</si>
  <si>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</si>
  <si>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</si>
  <si>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</si>
  <si>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</si>
  <si>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</si>
  <si>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</si>
  <si>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</si>
  <si>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</si>
  <si>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</si>
  <si>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</si>
  <si>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</si>
  <si>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</si>
  <si>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</si>
  <si>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</si>
  <si>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</si>
  <si>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</si>
  <si>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</si>
  <si>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</si>
  <si>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</si>
  <si>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</si>
  <si>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</si>
  <si>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</si>
  <si>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</si>
  <si>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</si>
  <si>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</si>
  <si>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</si>
  <si>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</si>
  <si>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</si>
  <si>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</si>
  <si>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</si>
  <si>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</si>
  <si>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</si>
  <si>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</si>
  <si>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</si>
  <si>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</si>
  <si>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</si>
  <si>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</si>
  <si>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</si>
  <si>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</si>
  <si>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</si>
  <si>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</si>
  <si>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</si>
  <si>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</si>
  <si>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</si>
  <si>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</si>
  <si>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</si>
  <si>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</si>
  <si>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</si>
  <si>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</si>
  <si>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</si>
  <si>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</si>
  <si>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</si>
  <si>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</si>
  <si>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</si>
  <si>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</si>
  <si>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</si>
  <si>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</si>
  <si>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</si>
  <si>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</si>
  <si>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</si>
  <si>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</si>
  <si>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</si>
  <si>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</si>
  <si>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</si>
  <si>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</si>
  <si>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</si>
  <si>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</si>
  <si>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</si>
  <si>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</si>
  <si>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</si>
  <si>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</si>
  <si>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</si>
  <si>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</si>
  <si>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</si>
  <si>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</si>
  <si>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</si>
  <si>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</si>
  <si>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</si>
  <si>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</si>
  <si>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</si>
  <si>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</si>
  <si>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</si>
  <si>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</si>
  <si>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</si>
  <si>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</si>
  <si>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</si>
  <si>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</si>
  <si>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</si>
  <si>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</si>
  <si>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</si>
  <si>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</si>
  <si>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</si>
  <si>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</si>
  <si>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</si>
  <si>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</si>
  <si>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</si>
  <si>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</si>
  <si>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</si>
  <si>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</si>
  <si>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</si>
  <si>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</si>
  <si>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</si>
  <si>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</si>
  <si>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</si>
  <si>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</si>
  <si>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</si>
  <si>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</si>
  <si>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</si>
  <si>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</si>
  <si>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</si>
  <si>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</si>
  <si>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</si>
  <si>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</si>
  <si>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</si>
  <si>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</si>
  <si>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</si>
  <si>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</si>
  <si>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</si>
  <si>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</si>
  <si>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</si>
  <si>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</si>
  <si>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</si>
  <si>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</si>
  <si>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</si>
  <si>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</si>
  <si>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</si>
  <si>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</si>
  <si>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</si>
  <si>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</si>
  <si>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</si>
  <si>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</si>
  <si>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</si>
  <si>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</si>
  <si>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</si>
  <si>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</si>
  <si>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</si>
  <si>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</si>
  <si>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</si>
  <si>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</si>
  <si>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</si>
  <si>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</si>
  <si>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</si>
  <si>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</si>
  <si>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</si>
  <si>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</si>
  <si>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</si>
  <si>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</si>
  <si>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</si>
  <si>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</si>
  <si>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</si>
  <si>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</si>
  <si>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</si>
  <si>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</si>
  <si>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</si>
  <si>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</si>
  <si>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</si>
  <si>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</si>
  <si>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</si>
  <si>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</si>
  <si>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</si>
  <si>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</si>
  <si>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</si>
  <si>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</si>
  <si>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</si>
  <si>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</si>
  <si>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</si>
  <si>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</si>
  <si>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</si>
  <si>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</si>
  <si>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</si>
  <si>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</si>
  <si>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</si>
  <si>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</si>
  <si>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</si>
  <si>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</si>
  <si>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</si>
  <si>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</si>
  <si>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</si>
  <si>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</si>
  <si>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</si>
  <si>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</si>
  <si>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</si>
  <si>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</si>
  <si>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</si>
  <si>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</si>
  <si>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</si>
  <si>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</si>
  <si>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</si>
  <si>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</si>
  <si>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</si>
  <si>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</si>
  <si>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</si>
  <si>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</si>
  <si>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</si>
  <si>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</si>
  <si>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</si>
  <si>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</si>
  <si>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</si>
  <si>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</si>
  <si>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</si>
  <si>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</si>
  <si>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</si>
  <si>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</si>
  <si>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</si>
  <si>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</si>
  <si>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</si>
  <si>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</si>
  <si>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</si>
  <si>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</si>
  <si>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</si>
  <si>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</si>
  <si>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</si>
  <si>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</si>
  <si>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</si>
  <si>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</si>
  <si>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</si>
  <si>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</si>
  <si>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</si>
  <si>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</si>
  <si>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</si>
  <si>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</si>
  <si>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</si>
  <si>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</si>
  <si>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</si>
  <si>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</si>
  <si>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</si>
  <si>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</si>
  <si>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</si>
  <si>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</si>
  <si>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</si>
  <si>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</si>
  <si>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</si>
  <si>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</si>
  <si>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</si>
  <si>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</si>
  <si>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</si>
  <si>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</si>
  <si>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</si>
  <si>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</si>
  <si>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</si>
  <si>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</si>
  <si>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</si>
  <si>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</si>
  <si>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</si>
  <si>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</si>
  <si>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</si>
  <si>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</si>
  <si>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</si>
  <si>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</si>
  <si>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</si>
  <si>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</si>
  <si>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</si>
  <si>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</si>
  <si>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</si>
  <si>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</si>
  <si>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</si>
  <si>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</si>
  <si>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</si>
  <si>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</si>
  <si>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</si>
  <si>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</si>
  <si>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</si>
  <si>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</si>
  <si>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</si>
  <si>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</si>
  <si>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</si>
  <si>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</si>
  <si>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</si>
  <si>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</si>
  <si>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</si>
  <si>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</si>
  <si>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</si>
  <si>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</si>
  <si>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</si>
  <si>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</si>
  <si>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</si>
  <si>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</si>
  <si>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</si>
  <si>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</si>
  <si>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</si>
  <si>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</si>
  <si>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</si>
  <si>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</si>
  <si>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</si>
  <si>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</si>
  <si>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</si>
  <si>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</si>
  <si>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</si>
  <si>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</si>
  <si>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</si>
  <si>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</si>
  <si>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</si>
  <si>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</si>
  <si>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</si>
  <si>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</si>
  <si>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</si>
  <si>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</si>
  <si>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</si>
  <si>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</si>
  <si>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</si>
  <si>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</si>
  <si>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</si>
  <si>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</si>
  <si>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</si>
  <si>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</si>
  <si>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</si>
  <si>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</si>
  <si>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</si>
  <si>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</si>
  <si>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</si>
  <si>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</si>
  <si>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</si>
  <si>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</si>
  <si>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</si>
  <si>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</si>
  <si>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</si>
  <si>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</si>
  <si>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</si>
  <si>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</si>
  <si>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</si>
  <si>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</si>
  <si>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</si>
  <si>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</si>
  <si>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</si>
  <si>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</si>
  <si>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</si>
  <si>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</si>
  <si>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</si>
  <si>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</si>
  <si>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</si>
  <si>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</si>
  <si>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</si>
  <si>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</si>
  <si>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</si>
  <si>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</si>
  <si>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</si>
  <si>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</si>
  <si>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</si>
  <si>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</si>
  <si>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</si>
  <si>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</si>
  <si>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</si>
  <si>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</si>
  <si>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</si>
  <si>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</si>
  <si>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</si>
  <si>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</si>
  <si>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</si>
  <si>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</si>
  <si>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</si>
  <si>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</si>
  <si>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</si>
  <si>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</si>
  <si>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</si>
  <si>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</si>
  <si>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</si>
  <si>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</si>
  <si>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</si>
  <si>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</si>
  <si>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</si>
  <si>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</si>
  <si>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</si>
  <si>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</si>
  <si>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</si>
  <si>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</si>
  <si>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</si>
  <si>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</si>
  <si>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</si>
  <si>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</si>
  <si>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</si>
  <si>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</si>
  <si>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</si>
  <si>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</si>
  <si>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</si>
  <si>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</si>
  <si>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</si>
  <si>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</si>
  <si>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</si>
  <si>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</si>
  <si>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</si>
  <si>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</si>
  <si>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</si>
  <si>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</si>
  <si>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</si>
  <si>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</si>
  <si>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</si>
  <si>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</si>
  <si>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</si>
  <si>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</si>
  <si>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</si>
  <si>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</si>
  <si>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</si>
  <si>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</si>
  <si>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</si>
  <si>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</si>
  <si>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</si>
  <si>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</si>
  <si>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</si>
  <si>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</si>
  <si>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</si>
  <si>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</si>
  <si>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</si>
  <si>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</si>
  <si>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</si>
  <si>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</si>
  <si>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</si>
  <si>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</si>
  <si>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</si>
  <si>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</si>
  <si>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</si>
  <si>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</si>
  <si>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</si>
  <si>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</si>
  <si>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</si>
  <si>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</si>
  <si>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</si>
  <si>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</si>
  <si>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</si>
  <si>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</si>
  <si>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</si>
  <si>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</si>
  <si>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</si>
  <si>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</si>
  <si>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</si>
  <si>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</si>
  <si>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</si>
  <si>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</si>
  <si>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</si>
  <si>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</si>
  <si>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</si>
  <si>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</si>
  <si>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</si>
  <si>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</si>
  <si>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</si>
  <si>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</si>
  <si>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</si>
  <si>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</si>
  <si>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</si>
  <si>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</si>
  <si>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</si>
  <si>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</si>
  <si>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</si>
  <si>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</si>
  <si>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</si>
  <si>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</si>
  <si>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</si>
  <si>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</si>
  <si>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</si>
  <si>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</si>
  <si>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</si>
  <si>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</si>
  <si>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</si>
  <si>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</si>
  <si>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</si>
  <si>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</si>
  <si>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</si>
  <si>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</si>
  <si>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</si>
  <si>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</si>
  <si>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</si>
  <si>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</si>
  <si>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</si>
  <si>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</si>
  <si>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</si>
  <si>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</si>
  <si>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</si>
  <si>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</si>
  <si>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</si>
  <si>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</si>
  <si>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</si>
  <si>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</si>
  <si>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</si>
  <si>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</si>
  <si>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</si>
  <si>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</si>
  <si>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</si>
  <si>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</si>
  <si>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</si>
  <si>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</si>
  <si>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</si>
  <si>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</si>
  <si>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</si>
  <si>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</si>
  <si>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</si>
  <si>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</si>
  <si>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</si>
  <si>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</si>
  <si>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</si>
  <si>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</si>
  <si>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</si>
  <si>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</si>
  <si>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</si>
  <si>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</si>
  <si>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</si>
  <si>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</si>
  <si>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</si>
  <si>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</si>
  <si>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</si>
  <si>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</si>
  <si>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</si>
  <si>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</si>
  <si>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</si>
  <si>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</si>
  <si>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</si>
  <si>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</si>
  <si>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</si>
  <si>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</si>
  <si>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</si>
  <si>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</si>
  <si>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</si>
  <si>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</si>
  <si>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</si>
  <si>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</si>
  <si>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</si>
  <si>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</si>
  <si>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</si>
  <si>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</si>
  <si>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</si>
  <si>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</si>
  <si>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</si>
  <si>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</si>
  <si>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</si>
  <si>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</si>
  <si>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</si>
  <si>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</si>
  <si>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</si>
  <si>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</si>
  <si>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</si>
  <si>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</si>
  <si>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</si>
  <si>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</si>
  <si>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</si>
  <si>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</si>
  <si>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</si>
  <si>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</si>
  <si>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</si>
  <si>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</si>
  <si>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</si>
  <si>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</si>
  <si>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</si>
  <si>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</si>
  <si>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</si>
  <si>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</si>
  <si>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</si>
  <si>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</si>
  <si>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</si>
  <si>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</si>
  <si>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</si>
  <si>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</si>
  <si>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</si>
  <si>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</si>
  <si>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</si>
  <si>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</si>
  <si>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</si>
  <si>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</si>
  <si>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</si>
  <si>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</si>
  <si>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</si>
  <si>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</si>
  <si>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</si>
  <si>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</si>
  <si>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</si>
  <si>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</si>
  <si>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</si>
  <si>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</si>
  <si>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</si>
  <si>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</si>
  <si>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</si>
  <si>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</si>
  <si>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</si>
  <si>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</si>
  <si>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</si>
  <si>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</si>
  <si>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</si>
  <si>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</si>
  <si>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</si>
  <si>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</si>
  <si>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</si>
  <si>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</si>
  <si>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</si>
  <si>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</si>
  <si>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</si>
  <si>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</si>
  <si>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</si>
  <si>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</si>
  <si>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</si>
  <si>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</si>
  <si>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</si>
  <si>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</si>
  <si>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</si>
  <si>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</si>
  <si>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</si>
  <si>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</si>
  <si>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</si>
  <si>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</si>
  <si>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</si>
  <si>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</si>
  <si>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</si>
  <si>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</si>
  <si>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</si>
  <si>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</si>
  <si>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</si>
  <si>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</si>
  <si>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</si>
  <si>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</si>
  <si>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</si>
  <si>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</si>
  <si>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</si>
  <si>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</si>
  <si>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</si>
  <si>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</si>
  <si>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</si>
  <si>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</si>
  <si>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</si>
  <si>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</si>
  <si>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</si>
  <si>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</si>
  <si>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</si>
  <si>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</si>
  <si>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</si>
  <si>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</si>
  <si>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</si>
  <si>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</si>
  <si>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</si>
  <si>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</si>
  <si>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</si>
  <si>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</si>
  <si>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</si>
  <si>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</si>
  <si>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</si>
  <si>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</si>
  <si>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</si>
  <si>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</si>
  <si>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</si>
  <si>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</si>
  <si>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</si>
  <si>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</si>
  <si>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</si>
  <si>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</si>
  <si>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</si>
  <si>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</si>
  <si>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</si>
  <si>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</si>
  <si>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</si>
  <si>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</si>
  <si>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</si>
  <si>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</si>
  <si>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</si>
  <si>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</si>
  <si>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</si>
  <si>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</si>
  <si>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</si>
  <si>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</si>
  <si>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</si>
  <si>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</si>
  <si>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</si>
  <si>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</si>
  <si>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</si>
  <si>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</si>
  <si>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</si>
  <si>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</si>
  <si>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</si>
  <si>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</si>
  <si>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</si>
  <si>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</si>
  <si>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</si>
  <si>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</si>
  <si>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</si>
  <si>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</si>
  <si>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</si>
  <si>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</si>
  <si>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</si>
  <si>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</si>
  <si>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</si>
  <si>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</si>
  <si>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</si>
  <si>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</si>
  <si>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</si>
  <si>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</si>
  <si>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</si>
  <si>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</si>
  <si>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</si>
  <si>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</si>
  <si>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</si>
  <si>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</si>
  <si>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</si>
  <si>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</si>
  <si>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</si>
  <si>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</si>
  <si>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</si>
  <si>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</si>
  <si>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</si>
  <si>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</si>
  <si>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</si>
  <si>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</si>
  <si>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</si>
  <si>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</si>
  <si>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</si>
  <si>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</si>
  <si>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</si>
  <si>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</si>
  <si>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</si>
  <si>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</si>
  <si>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</si>
  <si>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</si>
  <si>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</si>
  <si>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</si>
  <si>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</si>
  <si>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</si>
  <si>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</si>
  <si>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</si>
  <si>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</si>
  <si>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</si>
  <si>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</si>
  <si>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</si>
  <si>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</si>
  <si>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</si>
  <si>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</si>
  <si>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</si>
  <si>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</si>
  <si>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</si>
  <si>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</si>
  <si>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</si>
  <si>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</si>
  <si>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</si>
  <si>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</si>
  <si>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</si>
  <si>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</si>
  <si>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</si>
  <si>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</si>
  <si>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</si>
  <si>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</si>
  <si>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</si>
  <si>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</si>
  <si>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</si>
  <si>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</si>
  <si>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</si>
  <si>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</si>
  <si>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</si>
  <si>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</si>
  <si>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</si>
  <si>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</si>
  <si>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</si>
  <si>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</si>
  <si>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</si>
  <si>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</si>
  <si>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</si>
  <si>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</si>
  <si>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</si>
  <si>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</si>
  <si>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</si>
  <si>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</si>
  <si>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</si>
  <si>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</si>
  <si>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</si>
  <si>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</si>
  <si>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</si>
  <si>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</si>
  <si>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</si>
  <si>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</si>
  <si>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</si>
  <si>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</si>
  <si>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</si>
  <si>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</si>
  <si>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</si>
  <si>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</si>
  <si>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</si>
  <si>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</si>
  <si>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</si>
  <si>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</si>
  <si>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</si>
  <si>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</si>
  <si>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</si>
  <si>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</si>
  <si>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</si>
  <si>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</si>
  <si>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</si>
  <si>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</si>
  <si>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</si>
  <si>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</si>
  <si>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</si>
  <si>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</si>
  <si>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</si>
  <si>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</si>
  <si>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</si>
  <si>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</si>
  <si>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</si>
  <si>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</si>
  <si>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</si>
  <si>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</si>
  <si>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</si>
  <si>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</si>
  <si>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</si>
  <si>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</si>
  <si>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</si>
  <si>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</si>
  <si>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</si>
  <si>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</si>
  <si>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</si>
  <si>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</si>
  <si>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</si>
  <si>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</si>
  <si>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</si>
  <si>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</si>
  <si>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</si>
  <si>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</si>
  <si>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</si>
  <si>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</si>
  <si>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</si>
  <si>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</si>
  <si>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</si>
  <si>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</si>
  <si>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</si>
  <si>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</si>
  <si>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</si>
  <si>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</si>
  <si>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</si>
  <si>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</si>
  <si>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</si>
  <si>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</si>
  <si>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</si>
  <si>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</si>
  <si>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</si>
  <si>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</si>
  <si>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</si>
  <si>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</si>
  <si>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</si>
  <si>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</si>
  <si>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</si>
  <si>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</si>
  <si>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</si>
  <si>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</si>
  <si>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</si>
  <si>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</si>
  <si>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</si>
  <si>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</si>
  <si>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</si>
  <si>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</si>
  <si>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</si>
  <si>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</si>
  <si>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</si>
  <si>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</si>
  <si>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</si>
  <si>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</si>
  <si>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</si>
  <si>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</si>
  <si>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</si>
  <si>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</si>
  <si>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</si>
  <si>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</si>
  <si>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</si>
  <si>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</si>
  <si>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</si>
  <si>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</si>
  <si>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</si>
  <si>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</si>
  <si>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</si>
  <si>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</si>
  <si>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</si>
  <si>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</si>
  <si>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</si>
  <si>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</si>
  <si>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</si>
  <si>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</si>
  <si>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</si>
  <si>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</si>
  <si>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</si>
  <si>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</si>
  <si>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</si>
  <si>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</si>
  <si>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</si>
  <si>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</si>
  <si>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</si>
  <si>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</si>
  <si>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</si>
  <si>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</si>
  <si>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</si>
  <si>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</si>
  <si>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</si>
  <si>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</si>
  <si>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</si>
  <si>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</si>
  <si>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</si>
  <si>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</si>
  <si>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</si>
  <si>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</si>
  <si>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</si>
  <si>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</si>
  <si>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</si>
  <si>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</si>
  <si>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</si>
  <si>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</si>
  <si>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</si>
  <si>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</si>
  <si>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</si>
  <si>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</si>
  <si>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</si>
  <si>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</si>
  <si>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</si>
  <si>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</si>
  <si>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</si>
  <si>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</si>
  <si>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</si>
  <si>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</si>
  <si>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</si>
  <si>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</si>
  <si>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</si>
  <si>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</si>
  <si>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</si>
  <si>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</si>
  <si>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</si>
  <si>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</si>
  <si>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</si>
  <si>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</si>
  <si>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</si>
  <si>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</si>
  <si>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</si>
  <si>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</si>
  <si>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</si>
  <si>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</si>
  <si>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</si>
  <si>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</si>
  <si>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</si>
  <si>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</si>
  <si>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</si>
  <si>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</si>
  <si>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</si>
  <si>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</si>
  <si>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</si>
  <si>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</si>
  <si>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</si>
  <si>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</si>
  <si>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</si>
  <si>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</si>
  <si>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</si>
  <si>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</si>
  <si>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</si>
  <si>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</si>
  <si>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</si>
  <si>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</si>
  <si>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</si>
  <si>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</si>
  <si>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</si>
  <si>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</si>
  <si>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</si>
  <si>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</si>
  <si>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</si>
  <si>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</si>
  <si>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</si>
  <si>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</si>
  <si>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</si>
  <si>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</si>
  <si>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</si>
  <si>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</si>
  <si>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</si>
  <si>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</si>
  <si>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</si>
  <si>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</si>
  <si>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</si>
  <si>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</si>
  <si>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</si>
  <si>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</si>
  <si>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</si>
  <si>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</si>
  <si>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</si>
  <si>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</si>
  <si>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</si>
  <si>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</si>
  <si>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</si>
  <si>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</si>
  <si>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</si>
  <si>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</si>
  <si>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</si>
  <si>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</si>
  <si>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</si>
  <si>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</si>
  <si>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</si>
  <si>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</si>
  <si>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</si>
  <si>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</si>
  <si>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</si>
  <si>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</si>
  <si>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</si>
  <si>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</si>
  <si>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</si>
  <si>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</si>
  <si>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</si>
  <si>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</si>
  <si>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</si>
  <si>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</si>
  <si>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</si>
  <si>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</si>
  <si>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</si>
  <si>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</si>
  <si>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</si>
  <si>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</si>
  <si>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</si>
  <si>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</si>
  <si>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</si>
  <si>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</si>
  <si>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</si>
  <si>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</si>
  <si>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</si>
  <si>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</si>
  <si>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</si>
  <si>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</si>
  <si>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</si>
  <si>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</si>
  <si>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</si>
  <si>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</si>
  <si>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</si>
  <si>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</si>
  <si>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</si>
  <si>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</si>
  <si>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</si>
  <si>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</si>
  <si>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</si>
  <si>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</si>
  <si>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</si>
  <si>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</si>
  <si>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</si>
  <si>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</si>
  <si>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</si>
  <si>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</si>
  <si>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</si>
  <si>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</si>
  <si>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</si>
  <si>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</si>
  <si>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</si>
  <si>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</si>
  <si>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</si>
  <si>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</si>
  <si>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</si>
  <si>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</si>
  <si>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</si>
  <si>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</si>
  <si>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</si>
  <si>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</si>
  <si>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</si>
  <si>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</si>
  <si>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</si>
  <si>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</si>
  <si>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</si>
  <si>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</si>
  <si>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</si>
  <si>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</si>
  <si>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</si>
  <si>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</si>
  <si>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</si>
  <si>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</si>
  <si>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</si>
  <si>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</si>
  <si>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</si>
  <si>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</si>
  <si>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</si>
  <si>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</si>
  <si>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</si>
  <si>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</si>
  <si>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</si>
  <si>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</si>
  <si>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</si>
  <si>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</si>
  <si>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</si>
  <si>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</si>
  <si>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</si>
  <si>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</si>
  <si>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</si>
  <si>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</si>
  <si>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</si>
  <si>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</si>
  <si>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</si>
  <si>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</si>
  <si>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</si>
  <si>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</si>
  <si>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</si>
  <si>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</si>
  <si>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</si>
  <si>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</si>
  <si>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</si>
  <si>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</si>
  <si>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</si>
  <si>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</si>
  <si>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</si>
  <si>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</si>
  <si>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</si>
  <si>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</si>
  <si>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</si>
  <si>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</si>
  <si>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</si>
  <si>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</si>
  <si>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</si>
  <si>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</si>
  <si>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</si>
  <si>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</si>
  <si>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</si>
  <si>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</si>
  <si>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</si>
  <si>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</si>
  <si>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</si>
  <si>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</si>
  <si>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</si>
  <si>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</si>
  <si>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</si>
  <si>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</si>
  <si>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</si>
  <si>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</si>
  <si>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</si>
  <si>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</si>
  <si>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</si>
  <si>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</si>
  <si>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</si>
  <si>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</si>
  <si>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</si>
  <si>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</si>
  <si>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</si>
  <si>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</si>
  <si>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</si>
  <si>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</si>
  <si>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</si>
  <si>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</si>
  <si>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</si>
  <si>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</si>
  <si>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</si>
  <si>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</si>
  <si>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</si>
  <si>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</si>
  <si>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</si>
  <si>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</si>
  <si>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</si>
  <si>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</si>
  <si>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</si>
  <si>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</si>
  <si>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</si>
  <si>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</si>
  <si>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</si>
  <si>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</si>
  <si>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</si>
  <si>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</si>
  <si>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</si>
  <si>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</si>
  <si>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</si>
  <si>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</si>
  <si>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</si>
  <si>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</si>
  <si>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</si>
  <si>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</si>
  <si>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</si>
  <si>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</si>
  <si>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</si>
  <si>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</si>
  <si>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</si>
  <si>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</si>
  <si>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</si>
  <si>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</si>
  <si>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</si>
  <si>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</si>
  <si>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</si>
  <si>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</si>
  <si>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</si>
  <si>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</si>
  <si>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</si>
  <si>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</si>
  <si>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</si>
  <si>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</si>
  <si>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</si>
  <si>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</si>
  <si>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</si>
  <si>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</si>
  <si>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</si>
  <si>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</si>
  <si>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</si>
  <si>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</si>
  <si>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</si>
  <si>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</si>
  <si>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</si>
  <si>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</si>
  <si>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</si>
  <si>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</si>
  <si>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</si>
  <si>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</si>
  <si>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</si>
  <si>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</si>
  <si>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</si>
  <si>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</si>
  <si>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</si>
  <si>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</si>
  <si>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</si>
  <si>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</si>
  <si>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</si>
  <si>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</si>
  <si>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</si>
  <si>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</si>
  <si>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</si>
  <si>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</si>
  <si>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</si>
  <si>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</si>
  <si>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</si>
  <si>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</si>
  <si>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</si>
  <si>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</si>
  <si>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</si>
  <si>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</si>
  <si>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</si>
  <si>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</si>
  <si>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</si>
  <si>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</si>
  <si>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</si>
  <si>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</si>
  <si>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</si>
  <si>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</si>
  <si>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</si>
  <si>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</si>
  <si>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</si>
  <si>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</si>
  <si>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</si>
  <si>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</si>
  <si>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</si>
  <si>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</si>
  <si>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</si>
  <si>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</si>
  <si>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</si>
  <si>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</si>
  <si>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</si>
  <si>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</si>
  <si>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</si>
  <si>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</si>
  <si>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</si>
  <si>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</si>
  <si>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</si>
  <si>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</si>
  <si>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</si>
  <si>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</si>
  <si>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</si>
  <si>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</si>
  <si>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</si>
  <si>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</si>
  <si>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</si>
  <si>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</si>
  <si>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</si>
  <si>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</si>
  <si>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</si>
  <si>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</si>
  <si>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</si>
  <si>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</si>
  <si>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</si>
  <si>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</si>
  <si>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</si>
  <si>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</si>
  <si>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</si>
  <si>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</si>
  <si>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</si>
  <si>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</si>
  <si>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</si>
  <si>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</si>
  <si>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</si>
  <si>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</si>
  <si>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</si>
  <si>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</si>
  <si>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</si>
  <si>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</si>
  <si>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</si>
  <si>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</si>
  <si>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</si>
  <si>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</si>
  <si>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</si>
  <si>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</si>
  <si>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</si>
  <si>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</si>
  <si>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</si>
  <si>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</si>
  <si>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</si>
  <si>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</si>
  <si>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</si>
  <si>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</si>
  <si>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</si>
  <si>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</si>
  <si>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</si>
  <si>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</si>
  <si>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</si>
  <si>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</si>
  <si>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</si>
  <si>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</si>
  <si>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</si>
  <si>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</si>
  <si>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</si>
  <si>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</si>
  <si>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</si>
  <si>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</si>
  <si>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</si>
  <si>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</si>
  <si>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</si>
  <si>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</si>
  <si>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</si>
  <si>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</si>
  <si>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</si>
  <si>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</si>
  <si>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</si>
  <si>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</si>
  <si>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</si>
  <si>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</si>
  <si>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</si>
  <si>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</si>
  <si>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</si>
  <si>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</si>
  <si>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</si>
  <si>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</si>
  <si>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</si>
  <si>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</si>
  <si>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</si>
  <si>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</si>
  <si>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</si>
  <si>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</si>
  <si>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</si>
  <si>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</si>
  <si>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</si>
  <si>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</si>
  <si>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</si>
  <si>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</si>
  <si>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</si>
  <si>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</si>
  <si>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</si>
  <si>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</si>
  <si>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</si>
  <si>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</si>
  <si>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</si>
  <si>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</si>
  <si>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</si>
  <si>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</si>
  <si>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</si>
  <si>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</si>
  <si>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</si>
  <si>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</si>
  <si>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</si>
  <si>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</si>
  <si>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</si>
  <si>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</si>
  <si>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</si>
  <si>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</si>
  <si>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</si>
  <si>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</si>
  <si>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</si>
  <si>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</si>
  <si>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</si>
  <si>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</si>
  <si>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</si>
  <si>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</si>
  <si>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</si>
  <si>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</si>
  <si>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</si>
  <si>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</si>
  <si>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</si>
  <si>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</si>
  <si>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</si>
  <si>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</si>
  <si>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</si>
  <si>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</si>
  <si>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</si>
  <si>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</si>
  <si>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</si>
  <si>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</si>
  <si>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</si>
  <si>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</si>
  <si>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</si>
  <si>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</si>
  <si>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</si>
  <si>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</si>
  <si>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</si>
  <si>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</si>
  <si>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</si>
  <si>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</si>
  <si>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</si>
  <si>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</si>
  <si>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</si>
  <si>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</si>
  <si>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</si>
  <si>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</si>
  <si>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</si>
  <si>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</si>
  <si>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</si>
  <si>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</si>
  <si>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</si>
  <si>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</si>
  <si>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</si>
  <si>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</si>
  <si>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</si>
  <si>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</si>
  <si>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</si>
  <si>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</si>
  <si>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</si>
  <si>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</si>
  <si>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</si>
  <si>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</si>
  <si>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</si>
  <si>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</si>
  <si>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</si>
  <si>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</si>
  <si>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</si>
  <si>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</si>
  <si>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</si>
  <si>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</si>
  <si>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</si>
  <si>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</si>
  <si>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</si>
  <si>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</si>
  <si>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</si>
  <si>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</si>
  <si>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</si>
  <si>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</si>
  <si>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</si>
  <si>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</si>
  <si>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</si>
  <si>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</si>
  <si>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</si>
  <si>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</si>
  <si>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</si>
  <si>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</si>
  <si>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</si>
  <si>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</si>
  <si>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</si>
  <si>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</si>
  <si>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</si>
  <si>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</si>
  <si>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</si>
  <si>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</si>
  <si>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</si>
  <si>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</si>
  <si>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</si>
  <si>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</si>
  <si>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</si>
  <si>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</si>
  <si>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</si>
  <si>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</si>
  <si>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</si>
  <si>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</si>
  <si>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</si>
  <si>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</si>
  <si>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</si>
  <si>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</si>
  <si>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</si>
  <si>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</si>
  <si>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</si>
  <si>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</si>
  <si>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</si>
  <si>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</si>
  <si>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</si>
  <si>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</si>
  <si>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</si>
  <si>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</si>
  <si>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</si>
  <si>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</si>
  <si>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</si>
  <si>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</si>
  <si>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</si>
  <si>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</si>
  <si>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</si>
  <si>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</si>
  <si>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</si>
  <si>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</si>
  <si>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</si>
  <si>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</si>
  <si>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</si>
  <si>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</si>
  <si>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</si>
  <si>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</si>
  <si>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</si>
  <si>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</si>
  <si>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</si>
  <si>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</si>
  <si>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</si>
  <si>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</si>
  <si>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</si>
  <si>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</si>
  <si>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</si>
  <si>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</si>
  <si>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</si>
  <si>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</si>
  <si>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</si>
  <si>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</si>
  <si>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</si>
  <si>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</si>
  <si>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</si>
  <si>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</si>
  <si>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</si>
  <si>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</si>
  <si>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</si>
  <si>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</si>
  <si>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</si>
  <si>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</si>
  <si>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</si>
  <si>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</si>
  <si>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</si>
  <si>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</si>
  <si>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</si>
  <si>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</si>
  <si>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</si>
  <si>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</si>
  <si>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</si>
  <si>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</si>
  <si>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</si>
  <si>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</si>
  <si>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</si>
  <si>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</si>
  <si>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</si>
  <si>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</si>
  <si>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</si>
  <si>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</si>
  <si>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</si>
  <si>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</si>
  <si>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</si>
  <si>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</si>
  <si>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</si>
  <si>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</si>
  <si>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</si>
  <si>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</si>
  <si>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</si>
  <si>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</si>
  <si>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</si>
  <si>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</si>
  <si>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</si>
  <si>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</si>
  <si>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</si>
  <si>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</si>
  <si>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</si>
  <si>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</si>
  <si>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</si>
  <si>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</si>
  <si>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</si>
  <si>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</si>
  <si>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</si>
  <si>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</si>
  <si>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</si>
  <si>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</si>
  <si>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</si>
  <si>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</si>
  <si>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</si>
  <si>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</si>
  <si>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</si>
  <si>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</si>
  <si>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</si>
  <si>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</si>
  <si>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</si>
  <si>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</si>
  <si>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</si>
  <si>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</si>
  <si>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</si>
  <si>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</si>
  <si>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</si>
  <si>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</si>
  <si>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</si>
  <si>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</si>
  <si>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</si>
  <si>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</si>
  <si>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</si>
  <si>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</si>
  <si>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</si>
  <si>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</si>
  <si>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</si>
  <si>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</si>
  <si>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</si>
  <si>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</si>
  <si>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</si>
  <si>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</si>
  <si>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</si>
  <si>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</si>
  <si>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</si>
  <si>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</si>
  <si>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</si>
  <si>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</si>
  <si>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</si>
  <si>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</si>
  <si>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</si>
  <si>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</si>
  <si>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</si>
  <si>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</si>
  <si>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</si>
  <si>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</si>
  <si>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</si>
  <si>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</si>
  <si>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</si>
  <si>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</si>
  <si>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</si>
  <si>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</si>
  <si>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</si>
  <si>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</si>
  <si>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</si>
  <si>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</si>
  <si>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</si>
  <si>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</si>
  <si>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</si>
  <si>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</si>
  <si>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</si>
  <si>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</si>
  <si>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</si>
  <si>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</si>
  <si>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</si>
  <si>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</si>
  <si>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</si>
  <si>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</si>
  <si>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</si>
  <si>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</si>
  <si>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</si>
  <si>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</si>
  <si>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</si>
  <si>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</si>
  <si>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</si>
  <si>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</si>
  <si>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</si>
  <si>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</si>
  <si>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</si>
  <si>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</si>
  <si>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</si>
  <si>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</si>
  <si>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</si>
  <si>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</si>
  <si>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</si>
  <si>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</si>
  <si>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</si>
  <si>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</si>
  <si>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</si>
  <si>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</si>
  <si>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</si>
  <si>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</si>
  <si>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</si>
  <si>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</si>
  <si>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</si>
  <si>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</si>
  <si>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</si>
  <si>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</si>
  <si>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</si>
  <si>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</si>
  <si>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</si>
  <si>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</si>
  <si>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</si>
  <si>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</si>
  <si>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</si>
  <si>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</si>
  <si>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</si>
  <si>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</si>
  <si>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</si>
  <si>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</si>
  <si>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</si>
  <si>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</si>
  <si>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</si>
  <si>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</si>
  <si>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</si>
  <si>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</si>
  <si>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</si>
  <si>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</si>
  <si>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</si>
  <si>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</si>
  <si>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</si>
  <si>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</si>
  <si>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</si>
  <si>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</si>
  <si>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</si>
  <si>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</si>
  <si>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</si>
  <si>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</si>
  <si>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</si>
  <si>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</si>
  <si>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</si>
  <si>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</si>
  <si>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</si>
  <si>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</si>
  <si>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</si>
  <si>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</si>
  <si>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</si>
  <si>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</si>
  <si>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</si>
  <si>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</si>
  <si>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</si>
  <si>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</si>
  <si>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</si>
  <si>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</si>
  <si>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</si>
  <si>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</si>
  <si>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</si>
  <si>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</si>
  <si>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</si>
  <si>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</si>
  <si>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</si>
  <si>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</si>
  <si>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</si>
  <si>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</si>
  <si>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</si>
  <si>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</si>
  <si>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</si>
  <si>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</si>
  <si>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</si>
  <si>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</si>
  <si>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</si>
  <si>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</si>
  <si>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</si>
  <si>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</si>
  <si>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</si>
  <si>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</si>
  <si>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</si>
  <si>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</si>
  <si>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</si>
  <si>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</si>
  <si>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</si>
  <si>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</si>
  <si>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</si>
  <si>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</si>
  <si>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</si>
  <si>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</si>
  <si>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</si>
  <si>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</si>
  <si>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</si>
  <si>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</si>
  <si>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</si>
  <si>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</si>
  <si>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</si>
  <si>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</si>
  <si>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</si>
  <si>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</si>
  <si>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</si>
  <si>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</si>
  <si>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</si>
  <si>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</si>
  <si>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</si>
  <si>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</si>
  <si>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</si>
  <si>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</si>
  <si>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</si>
  <si>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</si>
  <si>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</si>
  <si>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</si>
  <si>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</si>
  <si>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</si>
  <si>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</si>
  <si>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</si>
  <si>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</si>
  <si>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</si>
  <si>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</si>
  <si>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</si>
  <si>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</si>
  <si>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</si>
  <si>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</si>
  <si>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</si>
  <si>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</si>
  <si>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</si>
  <si>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</si>
  <si>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</si>
  <si>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</si>
  <si>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</si>
  <si>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</si>
  <si>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</si>
  <si>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</si>
  <si>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</si>
  <si>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</si>
  <si>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</si>
  <si>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</si>
  <si>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</si>
  <si>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</si>
  <si>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</si>
  <si>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</si>
  <si>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</si>
  <si>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</si>
  <si>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</si>
  <si>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</si>
  <si>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</si>
  <si>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</si>
  <si>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</si>
  <si>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</si>
  <si>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</si>
  <si>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</si>
  <si>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</si>
  <si>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</si>
  <si>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</si>
  <si>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</si>
  <si>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</si>
  <si>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</si>
  <si>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</si>
  <si>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</si>
  <si>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</si>
  <si>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</si>
  <si>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</si>
  <si>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</si>
  <si>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</si>
  <si>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</si>
  <si>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</si>
  <si>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</si>
  <si>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</si>
  <si>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</si>
  <si>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</si>
  <si>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</si>
  <si>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</si>
  <si>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</si>
  <si>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</si>
  <si>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</si>
  <si>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</si>
  <si>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</si>
  <si>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</si>
  <si>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</si>
  <si>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</si>
  <si>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</si>
  <si>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</si>
  <si>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</si>
  <si>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</si>
  <si>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</si>
  <si>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</si>
  <si>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</si>
  <si>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</si>
  <si>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</si>
  <si>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</si>
  <si>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</si>
  <si>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</si>
  <si>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</si>
  <si>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</si>
  <si>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</si>
  <si>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</si>
  <si>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</si>
  <si>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</si>
  <si>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</si>
  <si>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</si>
  <si>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</si>
  <si>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</si>
  <si>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</si>
  <si>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</si>
  <si>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</si>
  <si>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</si>
  <si>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</si>
  <si>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</si>
  <si>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</si>
  <si>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</si>
  <si>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</si>
  <si>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</si>
  <si>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</si>
  <si>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</si>
  <si>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</si>
  <si>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</si>
  <si>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</si>
  <si>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</si>
  <si>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</si>
  <si>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</si>
  <si>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</si>
  <si>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</si>
  <si>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</si>
  <si>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</si>
  <si>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</si>
  <si>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</si>
  <si>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</si>
  <si>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</si>
  <si>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</si>
  <si>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</si>
  <si>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</si>
  <si>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</si>
  <si>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</si>
  <si>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</si>
  <si>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</si>
  <si>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</si>
  <si>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</si>
  <si>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</si>
  <si>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</si>
  <si>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</si>
  <si>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</si>
  <si>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</si>
  <si>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</si>
  <si>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</si>
  <si>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</si>
  <si>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</si>
  <si>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</si>
  <si>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</si>
  <si>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</si>
  <si>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</si>
  <si>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</si>
  <si>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</si>
  <si>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</si>
  <si>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</si>
  <si>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</si>
  <si>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</si>
  <si>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</si>
  <si>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</si>
  <si>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</si>
  <si>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</si>
  <si>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</si>
  <si>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</si>
  <si>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</si>
  <si>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</si>
  <si>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</si>
  <si>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</si>
  <si>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</si>
  <si>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</si>
  <si>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</si>
  <si>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</si>
  <si>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</si>
  <si>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</si>
  <si>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</si>
  <si>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</si>
  <si>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</si>
  <si>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</si>
  <si>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</si>
  <si>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</si>
  <si>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</si>
  <si>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</si>
  <si>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</si>
  <si>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</si>
  <si>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</si>
  <si>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</si>
  <si>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</si>
  <si>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</si>
  <si>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</si>
  <si>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</si>
  <si>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</si>
  <si>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</si>
  <si>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</si>
  <si>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</si>
  <si>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</si>
  <si>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</si>
  <si>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</si>
  <si>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</si>
  <si>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</si>
  <si>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</si>
  <si>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</si>
  <si>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</si>
  <si>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</si>
  <si>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</si>
  <si>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</si>
  <si>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</si>
  <si>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</si>
  <si>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</si>
  <si>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</si>
  <si>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</si>
  <si>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</si>
  <si>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</si>
  <si>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</si>
  <si>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</si>
  <si>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</si>
  <si>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</si>
  <si>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</si>
  <si>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</si>
  <si>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</si>
  <si>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</si>
  <si>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</si>
  <si>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</si>
  <si>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</si>
  <si>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</si>
  <si>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</si>
  <si>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</si>
  <si>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</si>
  <si>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</si>
  <si>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</si>
  <si>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</si>
  <si>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</si>
  <si>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</si>
  <si>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</si>
  <si>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</si>
  <si>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</si>
  <si>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</si>
  <si>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</si>
  <si>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</si>
  <si>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</si>
  <si>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</si>
  <si>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</si>
  <si>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</si>
  <si>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</si>
  <si>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</si>
  <si>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</si>
  <si>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</si>
  <si>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</si>
  <si>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</si>
  <si>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</si>
  <si>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</si>
  <si>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</si>
  <si>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</si>
  <si>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</si>
  <si>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</si>
  <si>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</si>
  <si>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</si>
  <si>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</si>
  <si>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</si>
  <si>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</si>
  <si>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</si>
  <si>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</si>
  <si>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</si>
  <si>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</si>
  <si>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</si>
  <si>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</si>
  <si>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</si>
  <si>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</si>
  <si>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</si>
  <si>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</si>
  <si>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</si>
  <si>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</si>
  <si>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</si>
  <si>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</si>
  <si>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</si>
  <si>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</si>
  <si>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</si>
  <si>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</si>
  <si>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</si>
  <si>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</si>
  <si>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</si>
  <si>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</si>
  <si>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</si>
  <si>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</si>
  <si>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</si>
  <si>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</si>
  <si>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</si>
  <si>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</si>
  <si>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</si>
  <si>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</si>
  <si>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</si>
  <si>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</si>
  <si>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</si>
  <si>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</si>
  <si>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</si>
  <si>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</si>
  <si>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</si>
  <si>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</si>
  <si>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</si>
  <si>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</si>
  <si>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</si>
  <si>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</si>
  <si>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</si>
  <si>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</si>
  <si>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</si>
  <si>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</si>
  <si>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</si>
  <si>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</si>
  <si>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</si>
  <si>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</si>
  <si>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</si>
  <si>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</si>
  <si>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</si>
  <si>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</si>
  <si>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</si>
  <si>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</si>
  <si>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</si>
  <si>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</si>
  <si>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</si>
  <si>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</si>
  <si>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</si>
  <si>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</si>
  <si>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</si>
  <si>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</si>
  <si>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</si>
  <si>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</si>
  <si>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</si>
  <si>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</si>
  <si>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</si>
  <si>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</si>
  <si>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</si>
  <si>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</si>
  <si>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</si>
  <si>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</si>
  <si>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</si>
  <si>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</si>
  <si>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</si>
  <si>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</si>
  <si>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</si>
  <si>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</si>
  <si>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</si>
  <si>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</si>
  <si>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</si>
  <si>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</si>
  <si>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</si>
  <si>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</si>
  <si>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</si>
  <si>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</si>
  <si>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</si>
  <si>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</si>
  <si>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</si>
  <si>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</si>
  <si>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</si>
  <si>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</si>
  <si>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</si>
  <si>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</si>
  <si>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</si>
  <si>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</si>
  <si>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</si>
  <si>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</si>
  <si>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</si>
  <si>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</si>
  <si>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</si>
  <si>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</si>
  <si>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</si>
  <si>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</si>
  <si>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</si>
  <si>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</si>
  <si>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</si>
  <si>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</si>
  <si>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</si>
  <si>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</si>
  <si>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</si>
  <si>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</si>
  <si>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</si>
  <si>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</si>
  <si>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</si>
  <si>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</si>
  <si>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</si>
  <si>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</si>
  <si>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</si>
  <si>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</si>
  <si>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</si>
  <si>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</si>
  <si>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</si>
  <si>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</si>
  <si>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</si>
  <si>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</si>
  <si>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</si>
  <si>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</si>
  <si>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</si>
  <si>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</si>
  <si>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</si>
  <si>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</si>
  <si>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</si>
  <si>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</si>
  <si>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</si>
  <si>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</si>
  <si>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</si>
  <si>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</si>
  <si>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</si>
  <si>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</si>
  <si>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</si>
  <si>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</si>
  <si>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</si>
  <si>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</si>
  <si>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</si>
  <si>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</si>
  <si>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</si>
  <si>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</si>
  <si>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</si>
  <si>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</si>
  <si>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</si>
  <si>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</si>
  <si>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</si>
  <si>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</si>
  <si>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</si>
  <si>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</si>
  <si>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</si>
  <si>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</si>
  <si>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</si>
  <si>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</si>
  <si>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</si>
  <si>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</si>
  <si>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</si>
  <si>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</si>
  <si>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</si>
  <si>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</si>
  <si>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</si>
  <si>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</si>
  <si>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</si>
  <si>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</si>
  <si>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</si>
  <si>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</si>
  <si>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</si>
  <si>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</si>
  <si>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</si>
  <si>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</si>
  <si>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</si>
  <si>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</si>
  <si>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</si>
  <si>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</si>
  <si>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</si>
  <si>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</si>
  <si>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</si>
  <si>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</si>
  <si>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</si>
  <si>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</si>
  <si>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</si>
  <si>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</si>
  <si>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</si>
  <si>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</si>
  <si>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</si>
  <si>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</si>
  <si>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</si>
  <si>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</si>
  <si>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</si>
  <si>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</si>
  <si>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</si>
  <si>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</si>
  <si>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</si>
  <si>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</si>
  <si>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</si>
  <si>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</si>
  <si>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</si>
  <si>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</si>
  <si>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</si>
  <si>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</si>
  <si>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</si>
  <si>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</si>
  <si>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</si>
  <si>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</si>
  <si>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</si>
  <si>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</si>
  <si>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</si>
  <si>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</si>
  <si>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</si>
  <si>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</si>
  <si>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</si>
  <si>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</si>
  <si>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</si>
  <si>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</si>
  <si>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</si>
  <si>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</si>
  <si>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</si>
  <si>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</si>
  <si>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</si>
  <si>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</si>
  <si>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</si>
  <si>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</si>
  <si>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</si>
  <si>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</si>
  <si>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</si>
  <si>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</si>
  <si>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</si>
  <si>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</si>
  <si>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</si>
  <si>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</si>
  <si>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</si>
  <si>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</si>
  <si>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</si>
  <si>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</si>
  <si>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</si>
  <si>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</si>
  <si>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</si>
  <si>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</si>
  <si>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</si>
  <si>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</si>
  <si>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</si>
  <si>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</si>
  <si>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</si>
  <si>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</si>
  <si>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</si>
  <si>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</si>
  <si>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</si>
  <si>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</si>
  <si>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</si>
  <si>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</si>
  <si>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</si>
  <si>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</si>
  <si>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</si>
  <si>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</si>
  <si>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</si>
  <si>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</si>
  <si>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</si>
  <si>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</si>
  <si>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</si>
  <si>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</si>
  <si>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</si>
  <si>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</si>
  <si>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</si>
  <si>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</si>
  <si>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</si>
  <si>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</si>
  <si>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</si>
  <si>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</si>
  <si>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</si>
  <si>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</si>
  <si>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</si>
  <si>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</si>
  <si>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</si>
  <si>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</si>
  <si>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</si>
  <si>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</si>
  <si>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</si>
  <si>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</si>
  <si>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</si>
  <si>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</si>
  <si>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</si>
  <si>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</si>
  <si>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</si>
  <si>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</si>
  <si>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</si>
  <si>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</si>
  <si>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</si>
  <si>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</si>
  <si>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</si>
  <si>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</si>
  <si>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</si>
  <si>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</si>
  <si>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</si>
  <si>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</si>
  <si>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</si>
  <si>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</si>
  <si>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</si>
  <si>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</si>
  <si>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</si>
  <si>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</si>
  <si>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</si>
  <si>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</si>
  <si>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</si>
  <si>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</si>
  <si>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</si>
  <si>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</si>
  <si>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</si>
  <si>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</si>
  <si>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</si>
  <si>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</si>
  <si>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</si>
  <si>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</si>
  <si>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</si>
  <si>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</si>
  <si>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</si>
  <si>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</si>
  <si>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</si>
  <si>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</si>
  <si>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</si>
  <si>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</si>
  <si>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</si>
  <si>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</si>
  <si>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</si>
  <si>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</si>
  <si>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</si>
  <si>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</si>
  <si>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</si>
  <si>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</si>
  <si>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</si>
  <si>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</si>
  <si>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</si>
  <si>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</si>
  <si>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</si>
  <si>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</si>
  <si>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</si>
  <si>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</si>
  <si>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</si>
  <si>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</si>
  <si>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</si>
  <si>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</si>
  <si>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</si>
  <si>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</si>
  <si>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</si>
  <si>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</si>
  <si>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</si>
  <si>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</si>
  <si>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</si>
  <si>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</si>
  <si>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</si>
  <si>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</si>
  <si>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</si>
  <si>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</si>
  <si>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</si>
  <si>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</si>
  <si>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</si>
  <si>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</si>
  <si>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</si>
  <si>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</si>
  <si>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</si>
  <si>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</si>
  <si>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</si>
  <si>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</si>
  <si>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</si>
  <si>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</si>
  <si>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</si>
  <si>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</si>
  <si>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</si>
  <si>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</si>
  <si>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</si>
  <si>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</si>
  <si>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</si>
  <si>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</si>
  <si>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</si>
  <si>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</si>
  <si>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</si>
  <si>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</si>
  <si>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</si>
  <si>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</si>
  <si>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</si>
  <si>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</si>
  <si>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</si>
  <si>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</si>
  <si>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</si>
  <si>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</si>
  <si>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</si>
  <si>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</si>
  <si>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</si>
  <si>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</si>
  <si>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</si>
  <si>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</si>
  <si>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</si>
  <si>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</si>
  <si>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</si>
  <si>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</si>
  <si>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</si>
  <si>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</si>
  <si>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</si>
  <si>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</si>
  <si>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</si>
  <si>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</si>
  <si>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</si>
  <si>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</si>
  <si>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</si>
  <si>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</si>
  <si>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</si>
  <si>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</si>
  <si>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</si>
  <si>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</si>
  <si>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</si>
  <si>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</si>
  <si>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</si>
  <si>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</si>
  <si>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</si>
  <si>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</si>
  <si>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</si>
  <si>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</si>
  <si>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</si>
  <si>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</si>
  <si>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</si>
  <si>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</si>
  <si>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</si>
  <si>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</si>
  <si>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</si>
  <si>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</si>
  <si>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</si>
  <si>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</si>
  <si>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</si>
  <si>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</si>
  <si>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</si>
  <si>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</si>
  <si>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</si>
  <si>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</si>
  <si>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</si>
  <si>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</si>
  <si>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</si>
  <si>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</si>
  <si>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</si>
  <si>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</si>
  <si>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</si>
  <si>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</si>
  <si>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</si>
  <si>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</si>
  <si>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</si>
  <si>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</si>
  <si>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</si>
  <si>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</si>
  <si>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</si>
  <si>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</si>
  <si>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</si>
  <si>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</si>
  <si>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</si>
  <si>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</si>
  <si>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</si>
  <si>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</si>
  <si>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</si>
  <si>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</si>
  <si>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</si>
  <si>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</si>
  <si>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</si>
  <si>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</si>
  <si>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</si>
  <si>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</si>
  <si>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</si>
  <si>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</si>
  <si>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</si>
  <si>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</si>
  <si>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</si>
  <si>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</si>
  <si>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</si>
  <si>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</si>
  <si>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</si>
  <si>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</si>
  <si>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</si>
  <si>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</si>
  <si>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</si>
  <si>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</si>
  <si>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</si>
  <si>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</si>
  <si>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</si>
  <si>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</si>
  <si>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</si>
  <si>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</si>
  <si>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</si>
  <si>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</si>
  <si>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</si>
  <si>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</si>
  <si>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</si>
  <si>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</si>
  <si>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</si>
  <si>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</si>
  <si>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</si>
  <si>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</si>
  <si>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</si>
  <si>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</si>
  <si>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</si>
  <si>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</si>
  <si>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</si>
  <si>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</si>
  <si>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</si>
  <si>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</si>
  <si>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</si>
  <si>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</si>
  <si>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</si>
  <si>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</si>
  <si>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</si>
  <si>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</si>
  <si>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</si>
  <si>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</si>
  <si>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</si>
  <si>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</si>
  <si>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</si>
  <si>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</si>
  <si>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</si>
  <si>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</si>
  <si>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</si>
  <si>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</si>
  <si>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</si>
  <si>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</si>
  <si>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</si>
  <si>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</si>
  <si>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</si>
  <si>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</si>
  <si>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</si>
  <si>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</si>
  <si>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</si>
  <si>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</si>
  <si>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</si>
  <si>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</si>
  <si>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</si>
  <si>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</si>
  <si>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</si>
  <si>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</si>
  <si>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</si>
  <si>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</si>
  <si>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</si>
  <si>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</si>
  <si>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</si>
  <si>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</si>
  <si>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</si>
  <si>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</si>
  <si>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</si>
  <si>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</si>
  <si>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</si>
  <si>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</si>
  <si>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</si>
  <si>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</si>
  <si>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</si>
  <si>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</si>
  <si>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</si>
  <si>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</si>
  <si>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</si>
  <si>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</si>
  <si>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</si>
  <si>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</si>
  <si>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</si>
  <si>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</si>
  <si>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</si>
  <si>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</si>
  <si>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</si>
  <si>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</si>
  <si>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</si>
  <si>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</si>
  <si>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</si>
  <si>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</si>
  <si>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</si>
  <si>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</si>
  <si>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</si>
  <si>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</si>
  <si>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</si>
  <si>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</si>
  <si>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</si>
  <si>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</si>
  <si>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</si>
  <si>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</si>
  <si>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</si>
  <si>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</si>
  <si>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</si>
  <si>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</si>
  <si>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</si>
  <si>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</si>
  <si>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</si>
  <si>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</si>
  <si>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</si>
  <si>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</si>
  <si>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</si>
  <si>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</si>
  <si>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</si>
  <si>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</si>
  <si>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</si>
  <si>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</si>
  <si>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</si>
  <si>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</si>
  <si>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</si>
  <si>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</si>
  <si>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</si>
  <si>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</si>
  <si>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</si>
  <si>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</si>
  <si>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</si>
  <si>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</si>
  <si>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</si>
  <si>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</si>
  <si>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</si>
  <si>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</si>
  <si>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</si>
  <si>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</si>
  <si>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</si>
  <si>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</si>
  <si>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</si>
  <si>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</si>
  <si>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</si>
  <si>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</si>
  <si>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</si>
  <si>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</si>
  <si>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</si>
  <si>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</si>
  <si>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</si>
  <si>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</si>
  <si>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</si>
  <si>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</si>
  <si>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</si>
  <si>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</si>
  <si>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</si>
  <si>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</si>
  <si>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</si>
  <si>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</si>
  <si>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</si>
  <si>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</si>
  <si>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</si>
  <si>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</si>
  <si>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</si>
  <si>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</si>
  <si>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</si>
  <si>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</si>
  <si>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</si>
  <si>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</si>
  <si>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</si>
  <si>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</si>
  <si>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</si>
  <si>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</si>
  <si>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</si>
  <si>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</si>
  <si>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</si>
  <si>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</si>
  <si>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</si>
  <si>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</si>
  <si>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</si>
  <si>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</si>
  <si>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</si>
  <si>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</si>
  <si>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</si>
  <si>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</si>
  <si>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</si>
  <si>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</si>
  <si>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</si>
  <si>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</si>
  <si>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</si>
  <si>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</si>
  <si>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</si>
  <si>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</si>
  <si>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</si>
  <si>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</si>
  <si>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</si>
  <si>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</si>
  <si>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</si>
  <si>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</si>
  <si>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</si>
  <si>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</si>
  <si>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</si>
  <si>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</si>
  <si>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</si>
  <si>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</si>
  <si>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</si>
  <si>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</si>
  <si>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</si>
  <si>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</si>
  <si>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</si>
  <si>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</si>
  <si>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</si>
  <si>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</si>
  <si>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</si>
  <si>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</si>
  <si>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</si>
  <si>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</si>
  <si>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</si>
  <si>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</si>
  <si>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</si>
  <si>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</si>
  <si>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</si>
  <si>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</si>
  <si>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</si>
  <si>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</si>
  <si>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</si>
  <si>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</si>
  <si>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</si>
  <si>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</si>
  <si>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</si>
  <si>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</si>
  <si>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</si>
  <si>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</si>
  <si>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</si>
  <si>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</si>
  <si>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</si>
  <si>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</si>
  <si>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</si>
  <si>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</si>
  <si>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</si>
  <si>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</si>
  <si>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</si>
  <si>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</si>
  <si>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</si>
  <si>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</si>
  <si>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</si>
  <si>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</si>
  <si>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</si>
  <si>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</si>
  <si>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</si>
  <si>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</si>
  <si>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</si>
  <si>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</si>
  <si>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</si>
  <si>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</si>
  <si>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</si>
  <si>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</si>
  <si>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</si>
  <si>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</si>
  <si>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</si>
  <si>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</si>
  <si>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</si>
  <si>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</si>
  <si>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</si>
  <si>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</si>
  <si>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</si>
  <si>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</si>
  <si>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</si>
  <si>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</si>
  <si>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</si>
  <si>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</si>
  <si>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</si>
  <si>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</si>
  <si>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</si>
  <si>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</si>
  <si>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</si>
  <si>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</si>
  <si>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</si>
  <si>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</si>
  <si>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</si>
  <si>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</si>
  <si>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</si>
  <si>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</si>
  <si>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</si>
  <si>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</si>
  <si>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</si>
  <si>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</si>
  <si>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</si>
  <si>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</si>
  <si>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</si>
  <si>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</si>
  <si>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</si>
  <si>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</si>
  <si>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</si>
  <si>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</si>
  <si>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</si>
  <si>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</si>
  <si>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</si>
  <si>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</si>
  <si>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</si>
  <si>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</si>
  <si>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</si>
  <si>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</si>
  <si>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</si>
  <si>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</si>
  <si>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</si>
  <si>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</si>
  <si>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</si>
  <si>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</si>
  <si>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</si>
  <si>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</si>
  <si>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</si>
  <si>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</si>
  <si>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</si>
  <si>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</si>
  <si>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</si>
  <si>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</si>
  <si>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</si>
  <si>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</si>
  <si>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</si>
  <si>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</si>
  <si>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</si>
  <si>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</si>
  <si>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</si>
  <si>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</si>
  <si>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</si>
  <si>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</si>
  <si>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</si>
  <si>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</si>
  <si>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</si>
  <si>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</si>
  <si>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</si>
  <si>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</si>
  <si>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</si>
  <si>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</si>
  <si>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</si>
  <si>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</si>
  <si>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</si>
  <si>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</si>
  <si>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</si>
  <si>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</si>
  <si>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</si>
  <si>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</si>
  <si>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</si>
  <si>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</si>
  <si>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</si>
  <si>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</si>
  <si>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</si>
  <si>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</si>
  <si>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</si>
  <si>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</si>
  <si>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</si>
  <si>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</si>
  <si>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</si>
  <si>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</si>
  <si>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</si>
  <si>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</si>
  <si>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</si>
  <si>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</si>
  <si>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</si>
  <si>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</si>
  <si>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</si>
  <si>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</si>
  <si>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</si>
  <si>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</si>
  <si>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</si>
  <si>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</si>
  <si>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</si>
  <si>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</si>
  <si>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</si>
  <si>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</si>
  <si>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</si>
  <si>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</si>
  <si>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</si>
  <si>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</si>
  <si>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</si>
  <si>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</si>
  <si>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</si>
  <si>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</si>
  <si>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</si>
  <si>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</si>
  <si>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</si>
  <si>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</si>
  <si>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</si>
  <si>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</si>
  <si>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</si>
  <si>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</si>
  <si>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</si>
  <si>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</si>
  <si>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</si>
  <si>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</si>
  <si>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</si>
  <si>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</si>
  <si>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</si>
  <si>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</si>
  <si>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</si>
  <si>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</si>
  <si>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</si>
  <si>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</si>
  <si>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</si>
  <si>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</si>
  <si>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</si>
  <si>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</si>
  <si>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</si>
  <si>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</si>
  <si>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</si>
  <si>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</si>
  <si>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</si>
  <si>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</si>
  <si>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</si>
  <si>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</si>
  <si>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</si>
  <si>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</si>
  <si>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</si>
  <si>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</si>
  <si>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</si>
  <si>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</si>
  <si>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</si>
  <si>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</si>
  <si>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</si>
  <si>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</si>
  <si>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</si>
  <si>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</si>
  <si>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</si>
  <si>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</si>
  <si>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</si>
  <si>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</si>
  <si>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</si>
  <si>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</si>
  <si>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</si>
  <si>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</si>
  <si>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</si>
  <si>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</si>
  <si>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</si>
  <si>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</si>
  <si>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</si>
  <si>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</si>
  <si>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</si>
  <si>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</si>
  <si>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</si>
  <si>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</si>
  <si>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</si>
  <si>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</si>
  <si>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</si>
  <si>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</si>
  <si>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</si>
  <si>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</si>
  <si>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</si>
  <si>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</si>
  <si>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</si>
  <si>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</si>
  <si>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</si>
  <si>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</si>
  <si>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</si>
  <si>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</si>
  <si>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</si>
  <si>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</si>
  <si>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</si>
  <si>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</si>
  <si>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</si>
  <si>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</si>
  <si>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</si>
  <si>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</si>
  <si>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</si>
  <si>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</si>
  <si>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</si>
  <si>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</si>
  <si>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</si>
  <si>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</si>
  <si>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</si>
  <si>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</si>
  <si>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</si>
  <si>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</si>
  <si>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</si>
  <si>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</si>
  <si>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</si>
  <si>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</si>
  <si>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</si>
  <si>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</si>
  <si>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</si>
  <si>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</si>
  <si>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</si>
  <si>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</si>
  <si>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</si>
  <si>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</si>
  <si>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</si>
  <si>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</si>
  <si>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</si>
  <si>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</si>
  <si>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</si>
  <si>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</si>
  <si>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</si>
  <si>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</si>
  <si>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</si>
  <si>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</si>
  <si>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</si>
  <si>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</si>
  <si>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</si>
  <si>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</si>
  <si>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</si>
  <si>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</si>
  <si>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</si>
  <si>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</si>
  <si>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</si>
  <si>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</si>
  <si>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</si>
  <si>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</si>
  <si>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</si>
  <si>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</si>
  <si>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</si>
  <si>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</si>
  <si>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</si>
  <si>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</si>
  <si>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</si>
  <si>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</si>
  <si>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</si>
  <si>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</si>
  <si>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</si>
  <si>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</si>
  <si>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</si>
  <si>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</si>
  <si>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</si>
  <si>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</si>
  <si>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</si>
  <si>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</si>
  <si>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</si>
  <si>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</si>
  <si>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</si>
  <si>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</si>
  <si>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</si>
  <si>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</si>
  <si>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</si>
  <si>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</si>
  <si>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</si>
  <si>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</si>
  <si>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</si>
  <si>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</si>
  <si>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</si>
  <si>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</si>
  <si>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</si>
  <si>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</si>
  <si>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</si>
  <si>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</si>
  <si>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</si>
  <si>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</si>
  <si>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</si>
  <si>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</si>
  <si>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</si>
  <si>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</si>
  <si>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</si>
  <si>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</si>
  <si>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</si>
  <si>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</si>
  <si>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</si>
  <si>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</si>
  <si>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</si>
  <si>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</si>
  <si>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</si>
  <si>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</si>
  <si>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</si>
  <si>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</si>
  <si>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</si>
  <si>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</si>
  <si>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</si>
  <si>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</si>
  <si>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</si>
  <si>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</si>
  <si>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</si>
  <si>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</si>
  <si>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</si>
  <si>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</si>
  <si>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</si>
  <si>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</si>
  <si>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</si>
  <si>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</si>
  <si>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</si>
  <si>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</si>
  <si>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</si>
  <si>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</si>
  <si>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</si>
  <si>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</si>
  <si>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</si>
  <si>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</si>
  <si>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</si>
  <si>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</si>
  <si>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</si>
  <si>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</si>
  <si>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</si>
  <si>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</si>
  <si>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</si>
  <si>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</si>
  <si>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</si>
  <si>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</si>
  <si>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</si>
  <si>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</si>
  <si>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</si>
  <si>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</si>
  <si>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</si>
  <si>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</si>
  <si>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</si>
  <si>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</si>
  <si>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</si>
  <si>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</si>
  <si>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</si>
  <si>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</si>
  <si>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</si>
  <si>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</si>
  <si>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</si>
  <si>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</si>
  <si>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</si>
  <si>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</si>
  <si>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</si>
  <si>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</si>
  <si>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</si>
  <si>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</si>
  <si>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</si>
  <si>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</si>
  <si>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</si>
  <si>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</si>
  <si>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</si>
  <si>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</si>
  <si>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</si>
  <si>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</si>
  <si>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</si>
  <si>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</si>
  <si>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</si>
  <si>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</si>
  <si>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</si>
  <si>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</si>
  <si>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</si>
  <si>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</si>
  <si>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</si>
  <si>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</si>
  <si>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</si>
  <si>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</si>
  <si>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</si>
  <si>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</si>
  <si>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</si>
  <si>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</si>
  <si>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</si>
  <si>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</si>
  <si>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</si>
  <si>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</si>
  <si>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</si>
  <si>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</si>
  <si>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</si>
  <si>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</si>
  <si>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</si>
  <si>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</si>
  <si>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</si>
  <si>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</si>
  <si>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</si>
  <si>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</si>
  <si>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</si>
  <si>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</si>
  <si>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</si>
  <si>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</si>
  <si>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</si>
  <si>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</si>
  <si>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</si>
  <si>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</si>
  <si>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</si>
  <si>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</si>
  <si>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</si>
  <si>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</si>
  <si>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</si>
  <si>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</si>
  <si>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</si>
  <si>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</si>
  <si>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</si>
  <si>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</si>
  <si>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</si>
  <si>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</si>
  <si>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</si>
  <si>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</si>
  <si>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</si>
  <si>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</si>
  <si>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</si>
  <si>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</si>
  <si>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</si>
  <si>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</si>
  <si>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</si>
  <si>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</si>
  <si>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</si>
  <si>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</si>
  <si>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</si>
  <si>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</si>
  <si>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</si>
  <si>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</si>
  <si>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</si>
  <si>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</si>
  <si>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</si>
  <si>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</si>
  <si>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</si>
  <si>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</si>
  <si>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</si>
  <si>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</si>
  <si>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</si>
  <si>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</si>
  <si>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</si>
  <si>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</si>
  <si>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</si>
  <si>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</si>
  <si>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</si>
  <si>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</si>
  <si>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</si>
  <si>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</si>
  <si>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</si>
  <si>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</si>
  <si>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</si>
  <si>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</si>
  <si>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</si>
  <si>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</si>
  <si>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</si>
  <si>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</si>
  <si>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</si>
  <si>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</si>
  <si>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</si>
  <si>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</si>
  <si>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</si>
  <si>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</si>
  <si>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</si>
  <si>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</si>
  <si>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</si>
  <si>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</si>
  <si>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</si>
  <si>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</si>
  <si>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</si>
  <si>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</si>
  <si>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</si>
  <si>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</si>
  <si>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</si>
  <si>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</si>
  <si>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</si>
  <si>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</si>
  <si>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</si>
  <si>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</si>
  <si>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</si>
  <si>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</si>
  <si>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</si>
  <si>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</si>
  <si>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</si>
  <si>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</si>
  <si>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</si>
  <si>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</si>
  <si>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</si>
  <si>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</si>
  <si>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</si>
  <si>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</si>
  <si>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</si>
  <si>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</si>
  <si>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</si>
  <si>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</si>
  <si>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</si>
  <si>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</si>
  <si>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</si>
  <si>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</si>
  <si>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</si>
  <si>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</si>
  <si>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</si>
  <si>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</si>
  <si>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</si>
  <si>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</si>
  <si>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</si>
  <si>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</si>
  <si>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</si>
  <si>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</si>
  <si>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</si>
  <si>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</si>
  <si>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</si>
  <si>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</si>
  <si>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</si>
  <si>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</si>
  <si>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</si>
  <si>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</si>
  <si>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</si>
  <si>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</si>
  <si>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</si>
  <si>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</si>
  <si>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</si>
  <si>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</si>
  <si>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</si>
  <si>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</si>
  <si>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</si>
  <si>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</si>
  <si>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</si>
  <si>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</si>
  <si>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</si>
  <si>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</si>
  <si>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</si>
  <si>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</si>
  <si>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</si>
  <si>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</si>
  <si>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</si>
  <si>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</si>
  <si>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</si>
  <si>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</si>
  <si>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</si>
  <si>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</si>
  <si>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</si>
  <si>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</si>
  <si>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</si>
  <si>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</si>
  <si>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</si>
  <si>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</si>
  <si>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</si>
  <si>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</si>
  <si>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</si>
  <si>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</si>
  <si>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</si>
  <si>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</si>
  <si>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</si>
  <si>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</si>
  <si>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</si>
  <si>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</si>
  <si>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</si>
  <si>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</si>
  <si>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</si>
  <si>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</si>
  <si>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</si>
  <si>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</si>
  <si>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</si>
  <si>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</si>
  <si>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</si>
  <si>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</si>
  <si>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</si>
  <si>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</si>
  <si>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</si>
  <si>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</si>
  <si>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</si>
  <si>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</si>
  <si>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</si>
  <si>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</si>
  <si>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</si>
  <si>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</si>
  <si>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</si>
  <si>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</si>
  <si>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</si>
  <si>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</si>
  <si>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</si>
  <si>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</si>
  <si>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</si>
  <si>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</si>
  <si>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</si>
  <si>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</si>
  <si>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</si>
  <si>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</si>
  <si>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</si>
  <si>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</si>
  <si>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</si>
  <si>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</si>
  <si>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</si>
  <si>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</si>
  <si>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</si>
  <si>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</si>
  <si>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</si>
  <si>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</si>
  <si>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</si>
  <si>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</si>
  <si>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</si>
  <si>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</si>
  <si>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</si>
  <si>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</si>
  <si>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</si>
  <si>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</si>
  <si>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</si>
  <si>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</si>
  <si>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</si>
  <si>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</si>
  <si>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</si>
  <si>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</si>
  <si>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</si>
  <si>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</si>
  <si>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</si>
  <si>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</si>
  <si>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</si>
  <si>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</si>
  <si>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</si>
  <si>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</si>
  <si>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</si>
  <si>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</si>
  <si>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</si>
  <si>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</si>
  <si>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</si>
  <si>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</si>
  <si>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</si>
  <si>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</si>
  <si>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</si>
  <si>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</si>
  <si>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</si>
  <si>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</si>
  <si>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</si>
  <si>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</si>
  <si>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</si>
  <si>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</si>
  <si>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</si>
  <si>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</si>
  <si>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</si>
  <si>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</si>
  <si>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</si>
  <si>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</si>
  <si>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</si>
  <si>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</si>
  <si>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</si>
  <si>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</si>
  <si>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</si>
  <si>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</si>
  <si>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</si>
  <si>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</si>
  <si>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</si>
  <si>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</si>
  <si>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</si>
  <si>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</si>
  <si>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</si>
  <si>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</si>
  <si>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</si>
  <si>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</si>
  <si>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</si>
  <si>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</si>
  <si>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</si>
  <si>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</si>
  <si>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</si>
  <si>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</si>
  <si>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</si>
  <si>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</si>
  <si>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</si>
  <si>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</si>
  <si>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</si>
  <si>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</si>
  <si>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</si>
  <si>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</si>
  <si>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</si>
  <si>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</si>
  <si>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</si>
  <si>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</si>
  <si>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</si>
  <si>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</si>
  <si>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</si>
  <si>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</si>
  <si>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</si>
  <si>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</si>
  <si>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</si>
  <si>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</si>
  <si>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</si>
  <si>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</si>
  <si>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</si>
  <si>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</si>
  <si>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</si>
  <si>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</si>
  <si>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</si>
  <si>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</si>
  <si>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</si>
  <si>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</si>
  <si>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</si>
  <si>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</si>
  <si>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</si>
  <si>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</si>
  <si>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</si>
  <si>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</si>
  <si>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</si>
  <si>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</si>
  <si>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</si>
  <si>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</si>
  <si>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</si>
  <si>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</si>
  <si>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</si>
  <si>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</si>
  <si>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</si>
  <si>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</si>
  <si>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</si>
  <si>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</si>
  <si>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</si>
  <si>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</si>
  <si>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</si>
  <si>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</si>
  <si>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</si>
  <si>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</si>
  <si>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</si>
  <si>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</si>
  <si>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</si>
  <si>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</si>
  <si>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</si>
  <si>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</si>
  <si>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</si>
  <si>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</si>
  <si>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</si>
  <si>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</si>
  <si>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</si>
  <si>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</si>
  <si>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</si>
  <si>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</si>
  <si>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</si>
  <si>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</si>
  <si>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</si>
  <si>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</si>
  <si>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</si>
  <si>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</si>
  <si>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</si>
  <si>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</si>
  <si>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</si>
  <si>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</si>
  <si>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</si>
  <si>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</si>
  <si>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</si>
  <si>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</si>
  <si>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</si>
  <si>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</si>
  <si>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</si>
  <si>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</si>
  <si>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</si>
  <si>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</si>
  <si>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</si>
  <si>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</si>
  <si>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</si>
  <si>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</si>
  <si>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</si>
  <si>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</si>
  <si>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</si>
  <si>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</si>
  <si>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</si>
  <si>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</si>
  <si>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</si>
  <si>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</si>
  <si>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</si>
  <si>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</si>
  <si>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</si>
  <si>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</si>
  <si>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</si>
  <si>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</si>
  <si>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</si>
  <si>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</si>
  <si>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</si>
  <si>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</si>
  <si>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</si>
  <si>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</si>
  <si>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</si>
  <si>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</si>
  <si>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</si>
  <si>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</si>
  <si>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</si>
  <si>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</si>
  <si>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</si>
  <si>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</si>
  <si>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</si>
  <si>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</si>
  <si>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</si>
  <si>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</si>
  <si>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</si>
  <si>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</si>
  <si>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</si>
  <si>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</si>
  <si>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</si>
  <si>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</si>
  <si>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</si>
  <si>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</si>
  <si>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</si>
  <si>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</si>
  <si>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</si>
  <si>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</si>
  <si>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</si>
  <si>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</si>
  <si>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</si>
  <si>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</si>
  <si>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</si>
  <si>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</si>
  <si>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</si>
  <si>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</si>
  <si>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</si>
  <si>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</si>
  <si>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</si>
  <si>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</si>
  <si>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</si>
  <si>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</si>
  <si>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</si>
  <si>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</si>
  <si>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</si>
  <si>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</si>
  <si>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</si>
  <si>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</si>
  <si>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</si>
  <si>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</si>
  <si>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</si>
  <si>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</si>
  <si>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</si>
  <si>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</si>
  <si>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</si>
  <si>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</si>
  <si>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</si>
  <si>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</si>
  <si>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</si>
  <si>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</si>
  <si>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</si>
  <si>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</si>
  <si>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</si>
  <si>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</si>
  <si>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</si>
  <si>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</si>
  <si>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</si>
  <si>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</si>
  <si>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</si>
  <si>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</si>
  <si>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</si>
  <si>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</si>
  <si>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</si>
  <si>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</si>
  <si>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</si>
  <si>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</si>
  <si>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</si>
  <si>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</si>
  <si>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</si>
  <si>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</si>
  <si>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</si>
  <si>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</si>
  <si>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</si>
  <si>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</si>
  <si>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</si>
  <si>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</si>
  <si>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</si>
  <si>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</si>
  <si>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</si>
  <si>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</si>
  <si>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</si>
  <si>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</si>
  <si>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</si>
  <si>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</si>
  <si>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</si>
  <si>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</si>
  <si>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</si>
  <si>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</si>
  <si>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</si>
  <si>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</si>
  <si>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</si>
  <si>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</si>
  <si>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</si>
  <si>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</si>
  <si>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</si>
  <si>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</si>
  <si>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</si>
  <si>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</si>
  <si>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</si>
  <si>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</si>
  <si>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</si>
  <si>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</si>
  <si>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</si>
  <si>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</si>
  <si>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</si>
  <si>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</si>
  <si>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</si>
  <si>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</si>
  <si>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</si>
  <si>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</si>
  <si>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</si>
  <si>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</si>
  <si>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</si>
  <si>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</si>
  <si>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</si>
  <si>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</si>
  <si>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</si>
  <si>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</si>
  <si>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</si>
  <si>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</si>
  <si>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</si>
  <si>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</si>
  <si>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</si>
  <si>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</si>
  <si>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</si>
  <si>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</si>
  <si>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</si>
  <si>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</si>
  <si>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</si>
  <si>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</si>
  <si>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</si>
  <si>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</si>
  <si>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</si>
  <si>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</si>
  <si>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</si>
  <si>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</si>
  <si>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</si>
  <si>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</si>
  <si>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</si>
  <si>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</si>
  <si>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</si>
  <si>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</si>
  <si>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</si>
  <si>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</si>
  <si>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</si>
  <si>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</si>
  <si>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</si>
  <si>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</si>
  <si>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</si>
  <si>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</si>
  <si>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</si>
  <si>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</si>
  <si>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</si>
  <si>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</si>
  <si>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</si>
  <si>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</si>
  <si>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</si>
  <si>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</si>
  <si>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</si>
  <si>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</si>
  <si>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</si>
  <si>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</si>
  <si>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</si>
  <si>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</si>
  <si>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</si>
  <si>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</si>
  <si>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</si>
  <si>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</si>
  <si>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</si>
  <si>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</si>
  <si>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</si>
  <si>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</si>
  <si>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</si>
  <si>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</si>
  <si>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</si>
  <si>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</si>
  <si>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</si>
  <si>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</si>
  <si>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</si>
  <si>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</si>
  <si>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</si>
  <si>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</si>
  <si>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</si>
  <si>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</si>
  <si>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</si>
  <si>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</si>
  <si>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</si>
  <si>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</si>
  <si>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</si>
  <si>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</si>
  <si>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</si>
  <si>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</si>
  <si>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</si>
  <si>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</si>
  <si>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</si>
  <si>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</si>
  <si>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</si>
  <si>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</si>
  <si>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</si>
  <si>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</si>
  <si>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</si>
  <si>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</si>
  <si>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</si>
  <si>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</si>
  <si>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</si>
  <si>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</si>
  <si>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</si>
  <si>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</si>
  <si>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</si>
  <si>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</si>
  <si>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</si>
  <si>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</si>
  <si>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</si>
  <si>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</si>
  <si>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</si>
  <si>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</si>
  <si>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</si>
  <si>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</si>
  <si>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</si>
  <si>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</si>
  <si>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</si>
  <si>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</si>
  <si>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</si>
  <si>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</si>
  <si>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</si>
  <si>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</si>
  <si>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</si>
  <si>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</si>
  <si>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</si>
  <si>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</si>
  <si>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</si>
  <si>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</si>
  <si>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</si>
  <si>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</si>
  <si>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</si>
  <si>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</si>
  <si>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</si>
  <si>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</si>
  <si>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</si>
  <si>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</si>
  <si>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</si>
  <si>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</si>
  <si>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</si>
  <si>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</si>
  <si>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</si>
  <si>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</si>
  <si>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</si>
  <si>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</si>
  <si>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</si>
  <si>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</si>
  <si>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</si>
  <si>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</si>
  <si>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</si>
  <si>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</si>
  <si>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</si>
  <si>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</si>
  <si>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</si>
  <si>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</si>
  <si>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</si>
  <si>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</si>
  <si>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</si>
  <si>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</si>
  <si>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</si>
  <si>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</si>
  <si>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</si>
  <si>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</si>
  <si>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</si>
  <si>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</si>
  <si>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</si>
  <si>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</si>
  <si>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</si>
  <si>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</si>
  <si>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</si>
  <si>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</si>
  <si>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</si>
  <si>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</si>
  <si>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</si>
  <si>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</si>
  <si>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</si>
  <si>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</si>
  <si>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</si>
  <si>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</si>
  <si>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</si>
  <si>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</si>
  <si>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</si>
  <si>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</si>
  <si>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</si>
  <si>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</si>
  <si>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</si>
  <si>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</si>
  <si>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</si>
  <si>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</si>
  <si>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</si>
  <si>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</si>
  <si>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</si>
  <si>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</si>
  <si>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</si>
  <si>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</si>
  <si>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</si>
  <si>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</si>
  <si>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</si>
  <si>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</si>
  <si>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</si>
  <si>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</si>
  <si>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</si>
  <si>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</si>
  <si>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</si>
  <si>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</si>
  <si>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</si>
  <si>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</si>
  <si>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</si>
  <si>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</si>
  <si>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</si>
  <si>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</si>
  <si>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</si>
  <si>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</si>
  <si>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</si>
  <si>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</si>
  <si>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</si>
  <si>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</si>
  <si>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</si>
  <si>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</si>
  <si>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</si>
  <si>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</si>
  <si>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</si>
  <si>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</si>
  <si>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</si>
  <si>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</si>
  <si>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</si>
  <si>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</si>
  <si>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</si>
  <si>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</si>
  <si>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</si>
  <si>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</si>
  <si>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</si>
  <si>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</si>
  <si>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</si>
  <si>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</si>
  <si>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</si>
  <si>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</si>
  <si>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</si>
  <si>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</si>
  <si>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</si>
  <si>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</si>
  <si>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</si>
  <si>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</si>
  <si>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</si>
  <si>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</si>
  <si>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</si>
  <si>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</si>
  <si>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</si>
  <si>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</si>
  <si>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</si>
  <si>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</si>
  <si>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</si>
  <si>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</si>
  <si>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</si>
  <si>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</si>
  <si>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</si>
  <si>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</si>
  <si>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</si>
  <si>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</si>
  <si>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</si>
  <si>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</si>
  <si>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</si>
  <si>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</si>
  <si>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</si>
  <si>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</si>
  <si>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</si>
  <si>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</si>
  <si>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</si>
  <si>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</si>
  <si>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</si>
  <si>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</si>
  <si>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</si>
  <si>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</si>
  <si>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</si>
  <si>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</si>
  <si>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</si>
  <si>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</si>
  <si>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</si>
  <si>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</si>
  <si>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</si>
  <si>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</si>
  <si>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</si>
  <si>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</si>
  <si>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</si>
  <si>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</si>
  <si>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</si>
  <si>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</si>
  <si>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</si>
  <si>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</si>
  <si>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</si>
  <si>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</si>
  <si>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</si>
  <si>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</si>
  <si>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</si>
  <si>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</si>
  <si>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</si>
  <si>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</si>
  <si>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</si>
  <si>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</si>
  <si>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</si>
  <si>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</si>
  <si>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</si>
  <si>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</si>
  <si>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</si>
  <si>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</si>
  <si>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</si>
  <si>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</si>
  <si>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</si>
  <si>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</si>
  <si>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</si>
  <si>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</si>
  <si>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</si>
  <si>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</si>
  <si>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</si>
  <si>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</si>
  <si>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</si>
  <si>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</si>
  <si>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</si>
  <si>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</si>
  <si>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</si>
  <si>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</si>
  <si>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</si>
  <si>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</si>
  <si>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</si>
  <si>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</si>
  <si>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</si>
  <si>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</si>
  <si>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</si>
  <si>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</si>
  <si>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</si>
  <si>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</si>
  <si>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</si>
  <si>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</si>
  <si>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</si>
  <si>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</si>
  <si>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</si>
  <si>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</si>
  <si>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</si>
  <si>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</si>
  <si>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</si>
  <si>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</si>
  <si>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</si>
  <si>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</si>
  <si>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</si>
  <si>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</si>
  <si>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</si>
  <si>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</si>
  <si>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</si>
  <si>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</si>
  <si>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</si>
  <si>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</si>
  <si>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</si>
  <si>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</si>
  <si>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</si>
  <si>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</si>
  <si>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</si>
  <si>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</si>
  <si>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</si>
  <si>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</si>
  <si>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</si>
  <si>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</si>
  <si>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</si>
  <si>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</si>
  <si>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</si>
  <si>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</si>
  <si>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</si>
  <si>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</si>
  <si>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</si>
  <si>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</si>
  <si>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</si>
  <si>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</si>
  <si>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</si>
  <si>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</si>
  <si>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</si>
  <si>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</si>
  <si>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</si>
  <si>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</si>
  <si>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</si>
  <si>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</si>
  <si>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</si>
  <si>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</si>
  <si>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</si>
  <si>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</si>
  <si>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</si>
  <si>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</si>
  <si>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</si>
  <si>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</si>
  <si>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</si>
  <si>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</si>
  <si>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</si>
  <si>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</si>
  <si>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</si>
  <si>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</si>
  <si>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</si>
  <si>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</si>
  <si>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</si>
  <si>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</si>
  <si>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</si>
  <si>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</si>
  <si>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</si>
  <si>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</si>
  <si>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</si>
  <si>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</si>
  <si>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</si>
  <si>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</si>
  <si>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</si>
  <si>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</si>
  <si>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</si>
  <si>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</si>
  <si>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</si>
  <si>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</si>
  <si>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</si>
  <si>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</si>
  <si>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</si>
  <si>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</si>
  <si>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</si>
  <si>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</si>
  <si>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</si>
  <si>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</si>
  <si>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</si>
  <si>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</si>
  <si>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</si>
  <si>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</si>
  <si>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</si>
  <si>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</si>
  <si>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</si>
  <si>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</si>
  <si>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</si>
  <si>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</si>
  <si>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</si>
  <si>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</si>
  <si>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</si>
  <si>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</si>
  <si>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</si>
  <si>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</si>
  <si>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</si>
  <si>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</si>
  <si>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</si>
  <si>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</si>
  <si>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</si>
  <si>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</si>
  <si>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</si>
  <si>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</si>
  <si>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</si>
  <si>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</si>
  <si>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</si>
  <si>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</si>
  <si>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</si>
  <si>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</si>
  <si>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</si>
  <si>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</si>
  <si>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</si>
  <si>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</si>
  <si>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</si>
  <si>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</si>
  <si>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</si>
  <si>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</si>
  <si>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</si>
  <si>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</si>
  <si>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</si>
  <si>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</si>
  <si>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</si>
  <si>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</si>
  <si>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</si>
  <si>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</si>
  <si>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</si>
  <si>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</si>
  <si>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</si>
  <si>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</si>
  <si>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</si>
  <si>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</si>
  <si>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</si>
  <si>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</si>
  <si>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</si>
  <si>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</si>
  <si>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</si>
  <si>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</si>
  <si>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</si>
  <si>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</si>
  <si>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</si>
  <si>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</si>
  <si>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</si>
  <si>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</si>
  <si>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</si>
  <si>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</si>
  <si>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</si>
  <si>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</si>
  <si>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</si>
  <si>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</si>
  <si>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</si>
  <si>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</si>
  <si>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</si>
  <si>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</si>
  <si>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</si>
  <si>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</si>
  <si>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</si>
  <si>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</si>
  <si>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</si>
  <si>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</si>
  <si>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</si>
  <si>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</si>
  <si>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</si>
  <si>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</si>
  <si>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</si>
  <si>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</si>
  <si>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</si>
  <si>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</si>
  <si>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</si>
  <si>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</si>
  <si>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</si>
  <si>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</si>
  <si>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</si>
  <si>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</si>
  <si>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</si>
  <si>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</si>
  <si>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</si>
  <si>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</si>
  <si>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</si>
  <si>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</si>
  <si>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</si>
  <si>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</si>
  <si>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</si>
  <si>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</si>
  <si>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</si>
  <si>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</si>
  <si>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</si>
  <si>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</si>
  <si>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</si>
  <si>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</si>
  <si>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</si>
  <si>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</si>
  <si>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</si>
  <si>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</si>
  <si>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</si>
  <si>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</si>
  <si>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</si>
  <si>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</si>
  <si>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</si>
  <si>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</si>
  <si>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</si>
  <si>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</si>
  <si>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</si>
  <si>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</si>
  <si>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</si>
  <si>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</si>
  <si>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</si>
  <si>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</si>
  <si>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</si>
  <si>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</si>
  <si>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</si>
  <si>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</si>
  <si>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</si>
  <si>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</si>
  <si>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</si>
  <si>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</si>
  <si>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</si>
  <si>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</si>
  <si>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</si>
  <si>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</si>
  <si>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</si>
  <si>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</si>
  <si>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</si>
  <si>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</si>
  <si>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</si>
  <si>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</si>
  <si>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</si>
  <si>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</si>
  <si>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</si>
  <si>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</si>
  <si>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</si>
  <si>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</si>
  <si>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</si>
  <si>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</si>
  <si>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</si>
  <si>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</si>
  <si>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</si>
  <si>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</si>
  <si>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</si>
  <si>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</si>
  <si>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</si>
  <si>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</si>
  <si>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</si>
  <si>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</si>
  <si>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</si>
  <si>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</si>
  <si>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</si>
  <si>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</si>
  <si>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</si>
  <si>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</si>
  <si>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</si>
  <si>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</si>
  <si>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</si>
  <si>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</si>
  <si>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</si>
  <si>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</si>
  <si>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</si>
  <si>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</si>
  <si>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</si>
  <si>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</si>
  <si>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</si>
  <si>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</si>
  <si>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</si>
  <si>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</si>
  <si>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</si>
  <si>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</si>
  <si>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</si>
  <si>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</si>
  <si>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</si>
  <si>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</si>
  <si>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</si>
  <si>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</si>
  <si>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</si>
  <si>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</si>
  <si>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</si>
  <si>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</si>
  <si>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</si>
  <si>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</si>
  <si>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</si>
  <si>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</si>
  <si>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</si>
  <si>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</si>
  <si>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</si>
  <si>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</si>
  <si>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</si>
  <si>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</si>
  <si>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</si>
  <si>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</si>
  <si>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</si>
  <si>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</si>
  <si>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</si>
  <si>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</si>
  <si>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</si>
  <si>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</si>
  <si>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</si>
  <si>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</si>
  <si>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</si>
  <si>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</si>
  <si>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</si>
  <si>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</si>
  <si>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</si>
  <si>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</si>
  <si>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</si>
  <si>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</si>
  <si>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</si>
  <si>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</si>
  <si>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</si>
  <si>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</si>
  <si>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</si>
  <si>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</si>
  <si>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</si>
  <si>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</si>
  <si>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</si>
  <si>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</si>
  <si>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</si>
  <si>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</si>
  <si>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</si>
  <si>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</si>
  <si>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</si>
  <si>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</si>
  <si>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</si>
  <si>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</si>
  <si>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</si>
  <si>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</si>
  <si>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</si>
  <si>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</si>
  <si>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</si>
  <si>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</si>
  <si>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</si>
  <si>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</si>
  <si>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</si>
  <si>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</si>
  <si>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</si>
  <si>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</si>
  <si>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</si>
  <si>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</si>
  <si>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</si>
  <si>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</si>
  <si>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</si>
  <si>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</si>
  <si>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</si>
  <si>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</si>
  <si>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</si>
  <si>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</si>
  <si>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</si>
  <si>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</si>
  <si>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</si>
  <si>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</si>
  <si>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</si>
  <si>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</si>
  <si>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</si>
  <si>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</si>
  <si>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</si>
  <si>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</si>
  <si>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</si>
  <si>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</si>
  <si>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</si>
  <si>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</si>
  <si>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</si>
  <si>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</si>
  <si>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</si>
  <si>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</si>
  <si>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</si>
  <si>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</si>
  <si>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</si>
  <si>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</si>
  <si>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</si>
  <si>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</si>
  <si>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</si>
  <si>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</si>
  <si>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</si>
  <si>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</si>
  <si>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</si>
  <si>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</si>
  <si>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</si>
  <si>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</si>
  <si>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</si>
  <si>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</si>
  <si>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</si>
  <si>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</si>
  <si>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</si>
  <si>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</si>
  <si>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</si>
  <si>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</si>
  <si>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</si>
  <si>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</si>
  <si>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</si>
  <si>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</si>
  <si>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</si>
  <si>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</si>
  <si>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</si>
  <si>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</si>
  <si>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</si>
  <si>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</si>
  <si>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</si>
  <si>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</si>
  <si>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</si>
  <si>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</si>
  <si>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</si>
  <si>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</si>
  <si>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</si>
  <si>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</si>
  <si>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</si>
  <si>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</si>
  <si>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</si>
  <si>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</si>
  <si>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</si>
  <si>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</si>
  <si>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</si>
  <si>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</si>
  <si>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</si>
  <si>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</si>
  <si>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</si>
  <si>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</si>
  <si>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</si>
  <si>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</si>
  <si>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</si>
  <si>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</si>
  <si>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</si>
  <si>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</si>
  <si>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</si>
  <si>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</si>
  <si>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</si>
  <si>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</si>
  <si>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</si>
  <si>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</si>
  <si>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</si>
  <si>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</si>
  <si>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</si>
  <si>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</si>
  <si>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</si>
  <si>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</si>
  <si>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</si>
  <si>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</si>
  <si>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</si>
  <si>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</si>
  <si>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</si>
  <si>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</si>
  <si>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</si>
  <si>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</si>
  <si>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</si>
  <si>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</si>
  <si>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</si>
  <si>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</si>
  <si>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</si>
  <si>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</si>
  <si>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</si>
  <si>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</si>
  <si>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</si>
  <si>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</si>
  <si>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</si>
  <si>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</si>
  <si>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</si>
  <si>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</si>
  <si>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</si>
  <si>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</si>
  <si>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</si>
  <si>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</si>
  <si>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</si>
  <si>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</si>
  <si>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</si>
  <si>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</si>
  <si>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</si>
  <si>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</si>
  <si>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</si>
  <si>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</si>
  <si>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</si>
  <si>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</si>
  <si>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</si>
  <si>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</si>
  <si>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</si>
  <si>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</si>
  <si>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</si>
  <si>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</si>
  <si>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</si>
  <si>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</si>
  <si>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</si>
  <si>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</si>
  <si>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</si>
  <si>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</si>
  <si>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</si>
  <si>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</si>
  <si>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</si>
  <si>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</si>
  <si>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</si>
  <si>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</si>
  <si>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</si>
  <si>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</si>
  <si>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</si>
  <si>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</si>
  <si>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</si>
  <si>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</si>
  <si>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</si>
  <si>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</si>
  <si>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</si>
  <si>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</si>
  <si>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</si>
  <si>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</si>
  <si>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</si>
  <si>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</si>
  <si>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</si>
  <si>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</si>
  <si>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</si>
  <si>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</si>
  <si>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</si>
  <si>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</si>
  <si>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</si>
  <si>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</si>
  <si>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</si>
  <si>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</si>
  <si>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</si>
  <si>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</si>
  <si>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</si>
  <si>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</si>
  <si>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</si>
  <si>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</si>
  <si>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</si>
  <si>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</si>
  <si>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</si>
  <si>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</si>
  <si>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</si>
  <si>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</si>
  <si>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</si>
  <si>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</si>
  <si>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</si>
  <si>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</si>
  <si>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</si>
  <si>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</si>
  <si>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</si>
  <si>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</si>
  <si>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</si>
  <si>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</si>
  <si>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</si>
  <si>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</si>
  <si>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</si>
  <si>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</si>
  <si>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</si>
  <si>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</si>
  <si>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</si>
  <si>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</si>
  <si>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</si>
  <si>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</si>
  <si>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</si>
  <si>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</si>
  <si>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</si>
  <si>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</si>
  <si>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</si>
  <si>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</si>
  <si>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</si>
  <si>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</si>
  <si>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</si>
  <si>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</si>
  <si>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</si>
  <si>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</si>
  <si>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</si>
  <si>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</si>
  <si>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</si>
  <si>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</si>
  <si>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</si>
  <si>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</si>
  <si>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</si>
  <si>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</si>
  <si>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</si>
  <si>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</si>
  <si>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</si>
  <si>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</si>
  <si>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</si>
  <si>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</si>
  <si>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</si>
  <si>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</si>
  <si>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</si>
  <si>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</si>
  <si>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</si>
  <si>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</si>
  <si>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</si>
  <si>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</si>
  <si>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</si>
  <si>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</si>
  <si>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</si>
  <si>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</si>
  <si>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</si>
  <si>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</si>
  <si>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</si>
  <si>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</si>
  <si>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</si>
  <si>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</si>
  <si>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</si>
  <si>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</si>
  <si>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</si>
  <si>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</si>
  <si>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</si>
  <si>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</si>
  <si>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</si>
  <si>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</si>
  <si>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</si>
  <si>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</si>
  <si>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</si>
  <si>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</si>
  <si>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</si>
  <si>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</si>
  <si>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</si>
  <si>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</si>
  <si>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</si>
  <si>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</si>
  <si>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</si>
  <si>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</si>
  <si>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</si>
  <si>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</si>
  <si>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</si>
  <si>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</si>
  <si>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</si>
  <si>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</si>
  <si>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</si>
  <si>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</si>
  <si>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</si>
  <si>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</si>
  <si>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</si>
  <si>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</si>
  <si>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</si>
  <si>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</si>
  <si>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</si>
  <si>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</si>
  <si>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</si>
  <si>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</si>
  <si>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</si>
  <si>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</si>
  <si>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</si>
  <si>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</si>
  <si>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</si>
  <si>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</si>
  <si>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</si>
  <si>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</si>
  <si>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</si>
  <si>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</si>
  <si>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</si>
  <si>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</si>
  <si>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</si>
  <si>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</si>
  <si>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</si>
  <si>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</si>
  <si>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</si>
  <si>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</si>
  <si>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</si>
  <si>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</si>
  <si>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</si>
  <si>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</si>
  <si>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</si>
  <si>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</si>
  <si>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</si>
  <si>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</si>
  <si>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</si>
  <si>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</si>
  <si>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</si>
  <si>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</si>
  <si>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</si>
  <si>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</si>
  <si>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</si>
  <si>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</si>
  <si>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</si>
  <si>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</si>
  <si>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</si>
  <si>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</si>
  <si>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</si>
  <si>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</si>
  <si>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</si>
  <si>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</si>
  <si>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</si>
  <si>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</si>
  <si>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</si>
  <si>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</si>
  <si>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</si>
  <si>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</si>
  <si>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</si>
  <si>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</si>
  <si>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</si>
  <si>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</si>
  <si>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</si>
  <si>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</si>
  <si>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</si>
  <si>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</si>
  <si>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</si>
  <si>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</si>
  <si>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</si>
  <si>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</si>
  <si>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</si>
  <si>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</si>
  <si>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</si>
  <si>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</si>
  <si>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</si>
  <si>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</si>
  <si>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</si>
  <si>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</si>
  <si>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</si>
  <si>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</si>
  <si>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</si>
  <si>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</si>
  <si>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</si>
  <si>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</si>
  <si>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</si>
  <si>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</si>
  <si>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</si>
  <si>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</si>
  <si>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</si>
  <si>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</si>
  <si>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</si>
  <si>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</si>
  <si>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</si>
  <si>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</si>
  <si>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</si>
  <si>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</si>
  <si>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</si>
  <si>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</si>
  <si>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</si>
  <si>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</si>
  <si>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</si>
  <si>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</si>
  <si>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</si>
  <si>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</si>
  <si>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</si>
  <si>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</si>
  <si>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</si>
  <si>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</si>
  <si>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</si>
  <si>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</si>
  <si>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</si>
  <si>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</si>
  <si>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</si>
  <si>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</si>
  <si>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</si>
  <si>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</si>
  <si>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</si>
  <si>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</si>
  <si>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</si>
  <si>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</si>
  <si>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</si>
  <si>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</si>
  <si>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</si>
  <si>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</si>
  <si>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</si>
  <si>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</si>
  <si>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</si>
  <si>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</si>
  <si>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</si>
  <si>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</si>
  <si>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</si>
  <si>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</si>
  <si>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</si>
  <si>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</si>
  <si>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</si>
  <si>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</si>
  <si>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</si>
  <si>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</si>
  <si>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</si>
  <si>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</si>
  <si>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</si>
  <si>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</si>
  <si>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</si>
  <si>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</si>
  <si>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</si>
  <si>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</si>
  <si>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</si>
  <si>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</si>
  <si>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</si>
  <si>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</si>
  <si>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</si>
  <si>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</si>
  <si>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</si>
  <si>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</si>
  <si>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</si>
  <si>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</si>
  <si>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</si>
  <si>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</si>
  <si>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</si>
  <si>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</si>
  <si>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</si>
  <si>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</si>
  <si>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</si>
  <si>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</si>
  <si>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</si>
  <si>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</si>
  <si>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</si>
  <si>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</si>
  <si>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</si>
  <si>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</si>
  <si>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</si>
  <si>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</si>
  <si>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</si>
  <si>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</si>
  <si>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</si>
  <si>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</si>
  <si>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</si>
  <si>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</si>
  <si>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</si>
  <si>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</si>
  <si>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</si>
  <si>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</si>
  <si>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</si>
  <si>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</si>
  <si>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</si>
  <si>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</si>
  <si>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</si>
  <si>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</si>
  <si>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</si>
  <si>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</si>
  <si>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</si>
  <si>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</si>
  <si>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</si>
  <si>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</si>
  <si>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</si>
  <si>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</si>
  <si>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</si>
  <si>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</si>
  <si>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</si>
  <si>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</si>
  <si>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</si>
  <si>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</si>
  <si>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</si>
  <si>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</si>
  <si>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</si>
  <si>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</si>
  <si>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</si>
  <si>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</si>
  <si>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</si>
  <si>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</si>
  <si>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</si>
  <si>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</si>
  <si>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</si>
  <si>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</si>
  <si>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</si>
  <si>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</si>
  <si>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</si>
  <si>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</si>
  <si>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</si>
  <si>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</si>
  <si>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</si>
  <si>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</si>
  <si>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</si>
  <si>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</si>
  <si>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</si>
  <si>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</si>
  <si>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</si>
  <si>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</si>
  <si>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</si>
  <si>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</si>
  <si>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</si>
  <si>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</si>
  <si>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</si>
  <si>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</si>
  <si>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</si>
  <si>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</si>
  <si>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</si>
  <si>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</si>
  <si>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</si>
  <si>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</si>
  <si>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</si>
  <si>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</si>
  <si>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</si>
  <si>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</si>
  <si>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</si>
  <si>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</si>
  <si>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</si>
  <si>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</si>
  <si>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</si>
  <si>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</si>
  <si>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</si>
  <si>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</si>
  <si>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</si>
  <si>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</si>
  <si>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</si>
  <si>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</si>
  <si>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</si>
  <si>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</si>
  <si>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</si>
  <si>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</si>
  <si>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</si>
  <si>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</si>
  <si>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</si>
  <si>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</si>
  <si>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</si>
  <si>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</si>
  <si>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</si>
  <si>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</si>
  <si>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</si>
  <si>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</si>
  <si>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</si>
  <si>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</si>
  <si>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</si>
  <si>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</si>
  <si>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</si>
  <si>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</si>
  <si>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</si>
  <si>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</si>
  <si>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</si>
  <si>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</si>
  <si>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</si>
  <si>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</si>
  <si>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</si>
  <si>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</si>
  <si>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</si>
  <si>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</si>
  <si>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</si>
  <si>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</si>
  <si>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</si>
  <si>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</si>
  <si>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</si>
  <si>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</si>
  <si>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</si>
  <si>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</si>
  <si>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</si>
  <si>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</si>
  <si>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</si>
  <si>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</si>
  <si>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</si>
  <si>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</si>
  <si>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</si>
  <si>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</si>
  <si>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</si>
  <si>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</si>
  <si>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</si>
  <si>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</si>
  <si>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</si>
  <si>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</si>
  <si>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</si>
  <si>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</si>
  <si>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</si>
  <si>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</si>
  <si>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</si>
  <si>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</si>
  <si>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</si>
  <si>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</si>
  <si>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</si>
  <si>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</si>
  <si>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</si>
  <si>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</si>
  <si>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</si>
  <si>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</si>
  <si>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</si>
  <si>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</si>
  <si>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</si>
  <si>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</si>
  <si>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</si>
  <si>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</si>
  <si>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</si>
  <si>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</si>
  <si>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</si>
  <si>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</si>
  <si>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</si>
  <si>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</si>
  <si>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</si>
  <si>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</si>
  <si>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</si>
  <si>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</si>
  <si>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</si>
  <si>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</si>
  <si>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</si>
  <si>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</si>
  <si>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</si>
  <si>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</si>
  <si>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</si>
  <si>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</si>
  <si>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</si>
  <si>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</si>
  <si>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</si>
  <si>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</si>
  <si>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</si>
  <si>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</si>
  <si>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</si>
  <si>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</si>
  <si>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</si>
  <si>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</si>
  <si>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</si>
  <si>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</si>
  <si>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</si>
  <si>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</si>
  <si>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</si>
  <si>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</si>
  <si>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</si>
  <si>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</si>
  <si>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</si>
  <si>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</si>
  <si>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</si>
  <si>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</si>
  <si>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</si>
  <si>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</si>
  <si>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</si>
  <si>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</si>
  <si>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</si>
  <si>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</si>
  <si>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</si>
  <si>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</si>
  <si>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</si>
  <si>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</si>
  <si>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</si>
  <si>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</si>
  <si>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</si>
  <si>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</si>
  <si>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</si>
  <si>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</si>
  <si>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</si>
  <si>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</si>
  <si>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</si>
  <si>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</si>
  <si>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</si>
  <si>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</si>
  <si>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</si>
  <si>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</si>
  <si>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</si>
  <si>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</si>
  <si>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</si>
  <si>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</si>
  <si>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</si>
  <si>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</si>
  <si>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</si>
  <si>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</si>
  <si>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</si>
  <si>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</si>
  <si>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</si>
  <si>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</si>
  <si>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</si>
  <si>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</si>
  <si>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</si>
  <si>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</si>
  <si>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</si>
  <si>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</si>
  <si>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</si>
  <si>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</si>
  <si>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</si>
  <si>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</si>
  <si>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</si>
  <si>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</si>
  <si>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</si>
  <si>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</si>
  <si>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</si>
  <si>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</si>
  <si>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</si>
  <si>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</si>
  <si>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</si>
  <si>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</si>
  <si>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</si>
  <si>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</si>
  <si>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</si>
  <si>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</si>
  <si>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</si>
  <si>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</si>
  <si>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</si>
  <si>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</si>
  <si>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</si>
  <si>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</si>
  <si>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</si>
  <si>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</si>
  <si>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</si>
  <si>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</si>
  <si>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</si>
  <si>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</si>
  <si>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</si>
  <si>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</si>
  <si>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</si>
  <si>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</si>
  <si>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</si>
  <si>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</si>
  <si>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</si>
  <si>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</si>
  <si>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</si>
  <si>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</si>
  <si>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</si>
  <si>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</si>
  <si>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</si>
  <si>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</si>
  <si>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</si>
  <si>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</si>
  <si>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</si>
  <si>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</si>
  <si>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</si>
  <si>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</si>
  <si>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</si>
  <si>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</si>
  <si>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</si>
  <si>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</si>
  <si>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</si>
  <si>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</si>
  <si>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</si>
  <si>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</si>
  <si>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</si>
  <si>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</si>
  <si>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</si>
  <si>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</si>
  <si>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</si>
  <si>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</si>
  <si>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</si>
  <si>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</si>
  <si>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</si>
  <si>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</si>
  <si>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</si>
  <si>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</si>
  <si>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</si>
  <si>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</si>
  <si>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</si>
  <si>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</si>
  <si>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</si>
  <si>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</si>
  <si>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</si>
  <si>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</si>
  <si>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</si>
  <si>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</si>
  <si>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</si>
  <si>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</si>
  <si>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</si>
  <si>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</si>
  <si>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</si>
  <si>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</si>
  <si>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</si>
  <si>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</si>
  <si>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</si>
  <si>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</si>
  <si>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</si>
  <si>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</si>
  <si>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</si>
  <si>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</si>
  <si>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</si>
  <si>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</si>
  <si>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</si>
  <si>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</si>
  <si>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</si>
  <si>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</si>
  <si>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</si>
  <si>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</si>
  <si>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</si>
  <si>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</si>
  <si>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</si>
  <si>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</si>
  <si>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</si>
  <si>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</si>
  <si>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</si>
  <si>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</si>
  <si>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</si>
  <si>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</si>
  <si>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</si>
  <si>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</si>
  <si>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</si>
  <si>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</si>
  <si>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</si>
  <si>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</si>
  <si>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</si>
  <si>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</si>
  <si>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</si>
  <si>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</si>
  <si>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</si>
  <si>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</si>
  <si>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</si>
  <si>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</si>
  <si>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</si>
  <si>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</si>
  <si>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</si>
  <si>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</si>
  <si>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</si>
  <si>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</si>
  <si>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</si>
  <si>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</si>
  <si>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</si>
  <si>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</si>
  <si>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</si>
  <si>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</si>
  <si>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</si>
  <si>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</si>
  <si>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</si>
  <si>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</si>
  <si>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</si>
  <si>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</si>
  <si>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</si>
  <si>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</si>
  <si>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</si>
  <si>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</si>
  <si>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</si>
  <si>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</si>
  <si>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</si>
  <si>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</si>
  <si>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</si>
  <si>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</si>
  <si>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</si>
  <si>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</si>
  <si>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</si>
  <si>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</si>
  <si>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</si>
  <si>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</si>
  <si>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</si>
  <si>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</si>
  <si>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</si>
  <si>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</si>
  <si>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</si>
  <si>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</si>
  <si>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</si>
  <si>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</si>
  <si>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</si>
  <si>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</si>
  <si>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</si>
  <si>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</si>
  <si>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</si>
  <si>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</si>
  <si>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</si>
  <si>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</si>
  <si>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</si>
  <si>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</si>
  <si>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</si>
  <si>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</si>
  <si>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</si>
  <si>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</si>
  <si>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</si>
  <si>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</si>
  <si>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</si>
  <si>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</si>
  <si>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</si>
  <si>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</si>
  <si>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</si>
  <si>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</si>
  <si>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</si>
  <si>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</si>
  <si>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</si>
  <si>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</si>
  <si>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</si>
  <si>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</si>
  <si>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</si>
  <si>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</si>
  <si>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</si>
  <si>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</si>
  <si>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</si>
  <si>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</si>
  <si>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</si>
  <si>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</si>
  <si>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</si>
  <si>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</si>
  <si>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</si>
  <si>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</si>
  <si>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</si>
  <si>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</si>
  <si>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</si>
  <si>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</si>
  <si>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</si>
  <si>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</si>
  <si>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</si>
  <si>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</si>
  <si>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</si>
  <si>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</si>
  <si>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</si>
  <si>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</si>
  <si>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</si>
  <si>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</si>
  <si>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</si>
  <si>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</si>
  <si>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</si>
  <si>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</si>
  <si>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</si>
  <si>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</si>
  <si>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</si>
  <si>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</si>
  <si>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</si>
  <si>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</si>
  <si>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</si>
  <si>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</si>
  <si>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</si>
  <si>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</si>
  <si>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</si>
  <si>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</si>
  <si>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</si>
  <si>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</si>
  <si>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</si>
  <si>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</si>
  <si>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</si>
  <si>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</si>
  <si>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</si>
  <si>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</si>
  <si>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</si>
  <si>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</si>
  <si>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</si>
  <si>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</si>
  <si>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</si>
  <si>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</si>
  <si>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</si>
  <si>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</si>
  <si>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</si>
  <si>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</si>
  <si>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</si>
  <si>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</si>
  <si>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</si>
  <si>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</si>
  <si>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</si>
  <si>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</si>
  <si>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</si>
  <si>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</si>
  <si>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</si>
  <si>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</si>
  <si>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</si>
  <si>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</si>
  <si>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</si>
  <si>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</si>
  <si>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</si>
  <si>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</si>
  <si>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</si>
  <si>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</si>
  <si>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</si>
  <si>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</si>
  <si>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</si>
  <si>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</si>
  <si>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</si>
  <si>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</si>
  <si>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</si>
  <si>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</si>
  <si>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</si>
  <si>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</si>
  <si>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</si>
  <si>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</si>
  <si>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</si>
  <si>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</si>
  <si>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</si>
  <si>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</si>
  <si>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</si>
  <si>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</si>
  <si>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</si>
  <si>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</si>
  <si>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</si>
  <si>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</si>
  <si>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</si>
  <si>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</si>
  <si>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</si>
  <si>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</si>
  <si>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</si>
  <si>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</si>
  <si>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</si>
  <si>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</si>
  <si>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</si>
  <si>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</si>
  <si>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</si>
  <si>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</si>
  <si>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</si>
  <si>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</si>
  <si>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</si>
  <si>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</si>
  <si>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</si>
  <si>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</si>
  <si>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</si>
  <si>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</si>
  <si>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</si>
  <si>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</si>
  <si>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</si>
  <si>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</si>
  <si>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</si>
  <si>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</si>
  <si>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</si>
  <si>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</si>
  <si>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</si>
  <si>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</si>
  <si>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</si>
  <si>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</si>
  <si>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</si>
  <si>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</si>
  <si>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</si>
  <si>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</si>
  <si>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</si>
  <si>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</si>
  <si>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</si>
  <si>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</si>
  <si>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</si>
  <si>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</si>
  <si>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</si>
  <si>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</si>
  <si>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</si>
  <si>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</si>
  <si>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</si>
  <si>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</si>
  <si>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</si>
  <si>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</si>
  <si>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</si>
  <si>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</si>
  <si>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</si>
  <si>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</si>
  <si>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</si>
  <si>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</si>
  <si>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</si>
  <si>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</si>
  <si>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</si>
  <si>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</si>
  <si>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</si>
  <si>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</si>
  <si>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</si>
  <si>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</si>
  <si>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</si>
  <si>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</si>
  <si>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</si>
  <si>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</si>
  <si>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</si>
  <si>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</si>
  <si>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</si>
  <si>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</si>
  <si>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</si>
  <si>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</si>
  <si>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</si>
  <si>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</si>
  <si>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</si>
  <si>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</si>
  <si>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</si>
  <si>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</si>
  <si>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</si>
  <si>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</si>
  <si>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</si>
  <si>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</si>
  <si>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</si>
  <si>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</si>
  <si>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</si>
  <si>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</si>
  <si>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</si>
  <si>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</si>
  <si>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</si>
  <si>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</si>
  <si>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</si>
  <si>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</si>
  <si>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</si>
  <si>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</si>
  <si>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</si>
  <si>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</si>
  <si>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</si>
  <si>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</si>
  <si>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</si>
  <si>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</si>
  <si>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</si>
  <si>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</si>
  <si>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</si>
  <si>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</si>
  <si>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</si>
  <si>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</si>
  <si>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</si>
  <si>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</si>
  <si>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</si>
  <si>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</si>
  <si>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</si>
  <si>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</si>
  <si>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</si>
  <si>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</si>
  <si>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</si>
  <si>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</si>
  <si>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</si>
  <si>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</si>
  <si>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</si>
  <si>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</si>
  <si>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</si>
  <si>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</si>
  <si>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</si>
  <si>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</si>
  <si>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</si>
  <si>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</si>
  <si>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</si>
  <si>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</si>
  <si>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</si>
  <si>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</si>
  <si>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</si>
  <si>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</si>
  <si>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</si>
  <si>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</si>
  <si>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</si>
  <si>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</si>
  <si>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</si>
  <si>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</si>
  <si>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</si>
  <si>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</si>
  <si>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</si>
  <si>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</si>
  <si>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</si>
  <si>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</si>
  <si>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</si>
  <si>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</si>
  <si>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</si>
  <si>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</si>
  <si>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</si>
  <si>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</si>
  <si>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</si>
  <si>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</si>
  <si>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</si>
  <si>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</si>
  <si>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</si>
  <si>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</si>
  <si>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</si>
  <si>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</si>
  <si>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</si>
  <si>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</si>
  <si>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</si>
  <si>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</si>
  <si>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</si>
  <si>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</si>
  <si>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</si>
  <si>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</si>
  <si>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</si>
  <si>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</si>
  <si>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</si>
  <si>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</si>
  <si>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</si>
  <si>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</si>
  <si>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</si>
  <si>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</si>
  <si>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</si>
  <si>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</si>
  <si>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</si>
  <si>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</si>
  <si>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</si>
  <si>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</si>
  <si>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</si>
  <si>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</si>
  <si>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</si>
  <si>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</si>
  <si>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</si>
  <si>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</si>
  <si>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</si>
  <si>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</si>
  <si>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</si>
  <si>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</si>
  <si>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</si>
  <si>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</si>
  <si>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</si>
  <si>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</si>
  <si>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</si>
  <si>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</si>
  <si>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</si>
  <si>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</si>
  <si>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</si>
  <si>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</si>
  <si>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</si>
  <si>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</si>
  <si>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</si>
  <si>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</si>
  <si>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</si>
  <si>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</si>
  <si>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</si>
  <si>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</si>
  <si>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</si>
  <si>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</si>
  <si>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</si>
  <si>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</si>
  <si>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</si>
  <si>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</si>
  <si>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</si>
  <si>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</si>
  <si>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</si>
  <si>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</si>
  <si>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</si>
  <si>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</si>
  <si>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</si>
  <si>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</si>
  <si>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</si>
  <si>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</si>
  <si>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</si>
  <si>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</si>
  <si>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</si>
  <si>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</si>
  <si>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</si>
  <si>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</si>
  <si>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</si>
  <si>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</si>
  <si>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</si>
  <si>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</si>
  <si>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</si>
  <si>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</si>
  <si>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</si>
  <si>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</si>
  <si>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</si>
  <si>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</si>
  <si>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</si>
  <si>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</si>
  <si>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</si>
  <si>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</si>
  <si>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</si>
  <si>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</si>
  <si>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</si>
  <si>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</si>
  <si>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</si>
  <si>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</si>
  <si>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</si>
  <si>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</si>
  <si>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</si>
  <si>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</si>
  <si>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</si>
  <si>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</si>
  <si>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</si>
  <si>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</si>
  <si>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</si>
  <si>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</si>
  <si>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</si>
  <si>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</si>
  <si>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</si>
  <si>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</si>
  <si>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</si>
  <si>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</si>
  <si>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</si>
  <si>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</si>
  <si>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</si>
  <si>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</si>
  <si>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</si>
  <si>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</si>
  <si>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</si>
  <si>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</si>
  <si>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</si>
  <si>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</si>
  <si>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</si>
  <si>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</si>
  <si>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</si>
  <si>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</si>
  <si>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</si>
  <si>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</si>
  <si>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</si>
  <si>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</si>
  <si>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</si>
  <si>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</si>
  <si>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</si>
  <si>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</si>
  <si>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</si>
  <si>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</si>
  <si>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</si>
  <si>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</si>
  <si>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</si>
  <si>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</si>
  <si>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</si>
  <si>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</si>
  <si>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</si>
  <si>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</si>
  <si>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</si>
  <si>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</si>
  <si>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</si>
  <si>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</si>
  <si>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</si>
  <si>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</si>
  <si>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</si>
  <si>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</si>
  <si>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</si>
  <si>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</si>
  <si>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</si>
  <si>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</si>
  <si>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</si>
  <si>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</si>
  <si>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</si>
  <si>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</si>
  <si>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</si>
  <si>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</si>
  <si>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</si>
  <si>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</si>
  <si>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</si>
  <si>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</si>
  <si>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</si>
  <si>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</si>
  <si>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</si>
  <si>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</si>
  <si>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</si>
  <si>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</si>
  <si>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</si>
  <si>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</si>
  <si>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</si>
  <si>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</si>
  <si>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</si>
  <si>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</si>
  <si>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</si>
  <si>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</si>
  <si>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</si>
  <si>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</si>
  <si>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</si>
  <si>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</si>
  <si>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</si>
  <si>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</si>
  <si>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</si>
  <si>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</si>
  <si>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</si>
  <si>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</si>
  <si>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</si>
  <si>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</si>
  <si>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</si>
  <si>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</si>
  <si>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</si>
  <si>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</si>
  <si>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</si>
  <si>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</si>
  <si>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</si>
  <si>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</si>
  <si>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</si>
  <si>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</si>
  <si>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</si>
  <si>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</si>
  <si>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</si>
  <si>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</si>
  <si>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</si>
  <si>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</si>
  <si>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</si>
  <si>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</si>
  <si>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</si>
  <si>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</si>
  <si>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</si>
  <si>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</si>
  <si>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</si>
  <si>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</si>
  <si>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</si>
  <si>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</si>
  <si>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</si>
  <si>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</si>
  <si>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</si>
  <si>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</si>
  <si>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</si>
  <si>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</si>
  <si>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</si>
  <si>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</si>
  <si>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</si>
  <si>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</si>
  <si>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</si>
  <si>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</si>
  <si>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</si>
  <si>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</si>
  <si>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</si>
  <si>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</si>
  <si>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</si>
  <si>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</si>
  <si>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</si>
  <si>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</si>
  <si>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</si>
  <si>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</si>
  <si>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</si>
  <si>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</si>
  <si>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</si>
  <si>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</si>
  <si>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</si>
  <si>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</si>
  <si>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</si>
  <si>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</si>
  <si>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</si>
  <si>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</si>
  <si>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</si>
  <si>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</si>
  <si>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</si>
  <si>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</si>
  <si>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</si>
  <si>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</si>
  <si>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</si>
  <si>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</si>
  <si>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</si>
  <si>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</si>
  <si>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</si>
  <si>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</si>
  <si>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</si>
  <si>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</si>
  <si>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</si>
  <si>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</si>
  <si>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</si>
  <si>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</si>
  <si>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</si>
  <si>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</si>
  <si>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</si>
  <si>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</si>
  <si>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</si>
  <si>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</si>
  <si>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</si>
  <si>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</si>
  <si>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</si>
  <si>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</si>
  <si>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</si>
  <si>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</si>
  <si>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</si>
  <si>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</si>
  <si>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</si>
  <si>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</si>
  <si>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</si>
  <si>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</si>
  <si>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</si>
  <si>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</si>
  <si>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</si>
  <si>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</si>
  <si>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</si>
  <si>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</si>
  <si>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</si>
  <si>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</si>
  <si>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</si>
  <si>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</si>
  <si>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</si>
  <si>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</si>
  <si>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</si>
  <si>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</si>
  <si>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</si>
  <si>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</si>
  <si>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</si>
  <si>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</si>
  <si>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</si>
  <si>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</si>
  <si>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</si>
  <si>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</si>
  <si>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</si>
  <si>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</si>
  <si>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</si>
  <si>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</si>
  <si>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</si>
  <si>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</si>
  <si>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</si>
  <si>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</si>
  <si>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</si>
  <si>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</si>
  <si>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</si>
  <si>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</si>
  <si>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</si>
  <si>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</si>
  <si>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</si>
  <si>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</si>
  <si>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</si>
  <si>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</si>
  <si>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</si>
  <si>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</si>
  <si>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</si>
  <si>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</si>
  <si>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</si>
  <si>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</si>
  <si>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</si>
  <si>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</si>
  <si>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</si>
  <si>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</si>
  <si>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</si>
  <si>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</si>
  <si>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</si>
  <si>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</si>
  <si>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</si>
  <si>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</si>
  <si>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</si>
  <si>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</si>
  <si>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</si>
  <si>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</si>
  <si>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</si>
  <si>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</si>
  <si>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</si>
  <si>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</si>
  <si>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</si>
  <si>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</si>
  <si>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</si>
  <si>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</si>
  <si>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</si>
  <si>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</si>
  <si>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</si>
  <si>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</si>
  <si>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</si>
  <si>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</si>
  <si>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</si>
  <si>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</si>
  <si>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</si>
  <si>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</si>
  <si>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</si>
  <si>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</si>
  <si>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</si>
  <si>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</si>
  <si>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</si>
  <si>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</si>
  <si>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</si>
  <si>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</si>
  <si>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</si>
  <si>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</si>
  <si>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</si>
  <si>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</si>
  <si>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</si>
  <si>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</si>
  <si>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</si>
  <si>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</si>
  <si>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</si>
  <si>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</si>
  <si>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</si>
  <si>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</si>
  <si>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</si>
  <si>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</si>
  <si>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</si>
  <si>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</si>
  <si>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</si>
  <si>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</si>
  <si>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</si>
  <si>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</si>
  <si>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</si>
  <si>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</si>
  <si>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</si>
  <si>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</si>
  <si>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</si>
  <si>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</si>
  <si>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</si>
  <si>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</si>
  <si>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</si>
  <si>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</si>
  <si>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</si>
  <si>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</si>
  <si>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</si>
  <si>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</si>
  <si>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</si>
  <si>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</si>
  <si>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</si>
  <si>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</si>
  <si>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</si>
  <si>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</si>
  <si>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</si>
  <si>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</si>
  <si>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</si>
  <si>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</si>
  <si>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</si>
  <si>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</si>
  <si>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</si>
  <si>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</si>
  <si>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</si>
  <si>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</si>
  <si>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</si>
  <si>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</si>
  <si>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</si>
  <si>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</si>
  <si>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</si>
  <si>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</si>
  <si>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</si>
  <si>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</si>
  <si>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</si>
  <si>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</si>
  <si>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</si>
  <si>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</si>
  <si>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</si>
  <si>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</si>
  <si>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</si>
  <si>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</si>
  <si>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</si>
  <si>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</si>
  <si>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</si>
  <si>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</si>
  <si>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</si>
  <si>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</si>
  <si>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</si>
  <si>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</si>
  <si>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</si>
  <si>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</si>
  <si>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</si>
  <si>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</si>
  <si>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</si>
  <si>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</si>
  <si>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</si>
  <si>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</si>
  <si>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</si>
  <si>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</si>
  <si>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</si>
  <si>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</si>
  <si>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</si>
  <si>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</si>
  <si>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</si>
  <si>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</si>
  <si>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</si>
  <si>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</si>
  <si>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</si>
  <si>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</si>
  <si>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</si>
  <si>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</si>
  <si>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</si>
  <si>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</si>
  <si>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</si>
  <si>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</si>
  <si>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</si>
  <si>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</si>
  <si>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</si>
  <si>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</si>
  <si>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</si>
  <si>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</si>
  <si>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</si>
  <si>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</si>
  <si>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</si>
  <si>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</si>
  <si>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</si>
  <si>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</si>
  <si>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</si>
  <si>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</si>
  <si>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</si>
  <si>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</si>
  <si>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</si>
  <si>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</si>
  <si>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</si>
  <si>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</si>
  <si>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</si>
  <si>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</si>
  <si>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</si>
  <si>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</si>
  <si>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</si>
  <si>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</si>
  <si>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</si>
  <si>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</si>
  <si>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</si>
  <si>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</si>
  <si>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</si>
  <si>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</si>
  <si>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</si>
  <si>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</si>
  <si>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</si>
  <si>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</si>
  <si>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</si>
  <si>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</si>
  <si>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</si>
  <si>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</si>
  <si>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</si>
  <si>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</si>
  <si>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</si>
  <si>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</si>
  <si>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</si>
  <si>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</si>
  <si>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</si>
  <si>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</si>
  <si>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</si>
  <si>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</si>
  <si>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</si>
  <si>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</si>
  <si>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</si>
  <si>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</si>
  <si>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</si>
  <si>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</si>
  <si>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</si>
  <si>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</si>
  <si>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</si>
  <si>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</si>
  <si>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</si>
  <si>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</si>
  <si>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</si>
  <si>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</si>
  <si>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</si>
  <si>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</si>
  <si>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</si>
  <si>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</si>
  <si>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</si>
  <si>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</si>
  <si>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</si>
  <si>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</si>
  <si>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</si>
  <si>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</si>
  <si>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</si>
  <si>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</si>
  <si>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</si>
  <si>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</si>
  <si>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</si>
  <si>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</si>
  <si>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</si>
  <si>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</si>
  <si>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</si>
  <si>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</si>
  <si>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</si>
  <si>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</si>
  <si>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</si>
  <si>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</si>
  <si>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</si>
  <si>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</si>
  <si>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</si>
  <si>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</si>
  <si>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</si>
  <si>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</si>
  <si>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</si>
  <si>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</si>
  <si>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</si>
  <si>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</si>
  <si>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</si>
  <si>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</si>
  <si>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</si>
  <si>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</si>
  <si>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</si>
  <si>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</si>
  <si>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</si>
  <si>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</si>
  <si>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</si>
  <si>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</si>
  <si>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</si>
  <si>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</si>
  <si>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</si>
  <si>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</si>
  <si>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</si>
  <si>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</si>
  <si>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</si>
  <si>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</si>
  <si>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</si>
  <si>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</si>
  <si>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</si>
  <si>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</si>
  <si>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</si>
  <si>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</si>
  <si>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</si>
  <si>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</si>
  <si>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</si>
  <si>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</si>
  <si>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</si>
  <si>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</si>
  <si>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</si>
  <si>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</si>
  <si>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</si>
  <si>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</si>
  <si>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</si>
  <si>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</si>
  <si>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</si>
  <si>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</si>
  <si>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</si>
  <si>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</si>
  <si>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</si>
  <si>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</si>
  <si>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</si>
  <si>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</si>
  <si>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</si>
  <si>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</si>
  <si>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</si>
  <si>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</si>
  <si>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</si>
  <si>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</si>
  <si>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</si>
  <si>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</si>
  <si>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</si>
  <si>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</si>
  <si>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</si>
  <si>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</si>
  <si>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</si>
  <si>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</si>
  <si>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</si>
  <si>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</si>
  <si>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</si>
  <si>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</si>
  <si>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</si>
  <si>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</si>
  <si>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</si>
  <si>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</si>
  <si>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</si>
  <si>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</si>
  <si>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</si>
  <si>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</si>
  <si>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</si>
  <si>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</si>
  <si>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</si>
  <si>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</si>
  <si>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</si>
  <si>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</si>
  <si>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</si>
  <si>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</si>
  <si>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</si>
  <si>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</si>
  <si>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</si>
  <si>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</si>
  <si>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</si>
  <si>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</si>
  <si>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</si>
  <si>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</si>
  <si>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</si>
  <si>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</si>
  <si>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</si>
  <si>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</si>
  <si>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</si>
  <si>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</si>
  <si>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</si>
  <si>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</si>
  <si>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</si>
  <si>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</si>
  <si>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</si>
  <si>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</si>
  <si>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</si>
  <si>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</si>
  <si>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</si>
  <si>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</si>
  <si>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</si>
  <si>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</si>
  <si>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</si>
  <si>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</si>
  <si>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</si>
  <si>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</si>
  <si>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</si>
  <si>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</si>
  <si>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</si>
  <si>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</si>
  <si>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</si>
  <si>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</si>
  <si>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</si>
  <si>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</si>
  <si>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</si>
  <si>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</si>
  <si>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</si>
  <si>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</si>
  <si>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</si>
  <si>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</si>
  <si>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</si>
  <si>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</si>
  <si>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</si>
  <si>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</si>
  <si>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</si>
  <si>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</si>
  <si>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</si>
  <si>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</si>
  <si>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</si>
  <si>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</si>
  <si>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</si>
  <si>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</si>
  <si>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</si>
  <si>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</si>
  <si>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</si>
  <si>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</si>
  <si>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</si>
  <si>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</si>
  <si>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</si>
  <si>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</si>
  <si>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</si>
  <si>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</si>
  <si>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</si>
  <si>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</si>
  <si>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</si>
  <si>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</si>
  <si>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</si>
  <si>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</si>
  <si>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</si>
  <si>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</si>
  <si>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</si>
  <si>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</si>
  <si>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</si>
  <si>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</si>
  <si>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</si>
  <si>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</si>
  <si>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</si>
  <si>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</si>
  <si>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</si>
  <si>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</si>
  <si>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</si>
  <si>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</si>
  <si>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</si>
  <si>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</si>
  <si>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</si>
  <si>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</si>
  <si>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</si>
  <si>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</si>
  <si>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</si>
  <si>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</si>
  <si>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</si>
  <si>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</si>
  <si>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</si>
  <si>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</si>
  <si>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</si>
  <si>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</si>
  <si>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</si>
  <si>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</si>
  <si>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</si>
  <si>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</si>
  <si>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</si>
  <si>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</si>
  <si>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</si>
  <si>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</si>
  <si>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</si>
  <si>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</si>
  <si>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</si>
  <si>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</si>
  <si>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</si>
  <si>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</si>
  <si>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</si>
  <si>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</si>
  <si>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</si>
  <si>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</si>
  <si>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</si>
  <si>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</si>
  <si>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</si>
  <si>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</si>
  <si>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</si>
  <si>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</si>
  <si>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</si>
  <si>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</si>
  <si>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</si>
  <si>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</si>
  <si>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</si>
  <si>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</si>
  <si>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</si>
  <si>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</si>
  <si>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</si>
  <si>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</si>
  <si>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</si>
  <si>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</si>
  <si>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</si>
  <si>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</si>
  <si>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</si>
  <si>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</si>
  <si>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</si>
  <si>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</si>
  <si>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</si>
  <si>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</si>
  <si>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</si>
  <si>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</si>
  <si>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</si>
  <si>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</si>
  <si>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</si>
  <si>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</si>
  <si>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</si>
  <si>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</si>
  <si>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</si>
  <si>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</si>
  <si>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</si>
  <si>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</si>
  <si>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</si>
  <si>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</si>
  <si>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</si>
  <si>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</si>
  <si>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</si>
  <si>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</si>
  <si>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</si>
  <si>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</si>
  <si>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</si>
  <si>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</si>
  <si>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</si>
  <si>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</si>
  <si>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</si>
  <si>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</si>
  <si>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</si>
  <si>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</si>
  <si>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</si>
  <si>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</si>
  <si>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</si>
  <si>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</si>
  <si>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</si>
  <si>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</si>
  <si>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</si>
  <si>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</si>
  <si>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</si>
  <si>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</si>
  <si>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</si>
  <si>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</si>
  <si>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</si>
  <si>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</si>
  <si>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</si>
  <si>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</si>
  <si>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</si>
  <si>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</si>
  <si>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</si>
  <si>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</si>
  <si>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</si>
  <si>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</si>
  <si>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</si>
  <si>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</si>
  <si>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</si>
  <si>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</si>
  <si>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</si>
  <si>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</si>
  <si>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</si>
  <si>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</si>
  <si>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</si>
  <si>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</si>
  <si>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</si>
  <si>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</si>
  <si>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</si>
  <si>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</si>
  <si>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</si>
  <si>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</si>
  <si>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</si>
  <si>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</si>
  <si>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</si>
  <si>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</si>
  <si>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</si>
  <si>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</si>
  <si>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</si>
  <si>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</si>
  <si>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</si>
  <si>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</si>
  <si>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</si>
  <si>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</si>
  <si>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</si>
  <si>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</si>
  <si>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</si>
  <si>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</si>
  <si>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</si>
  <si>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</si>
  <si>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</si>
  <si>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</si>
  <si>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</si>
  <si>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</si>
  <si>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</si>
  <si>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</si>
  <si>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</si>
  <si>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</si>
  <si>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</si>
  <si>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</si>
  <si>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</si>
  <si>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</si>
  <si>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</si>
  <si>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</si>
  <si>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</si>
  <si>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</si>
  <si>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</si>
  <si>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</si>
  <si>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</si>
  <si>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</si>
  <si>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</si>
  <si>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</si>
  <si>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</si>
  <si>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</si>
  <si>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</si>
  <si>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</si>
  <si>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</si>
  <si>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</si>
  <si>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</si>
  <si>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</si>
  <si>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</si>
  <si>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</si>
  <si>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</si>
  <si>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</si>
  <si>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</si>
  <si>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</si>
  <si>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</si>
  <si>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</si>
  <si>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</si>
  <si>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</si>
  <si>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</si>
  <si>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</si>
  <si>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</si>
  <si>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</si>
  <si>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</si>
  <si>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</si>
  <si>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</si>
  <si>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</si>
  <si>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</si>
  <si>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</si>
  <si>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</si>
  <si>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</si>
  <si>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</si>
  <si>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</si>
  <si>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</si>
  <si>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</si>
  <si>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</si>
  <si>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</si>
  <si>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</si>
  <si>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</si>
  <si>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</si>
  <si>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</si>
  <si>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</si>
  <si>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</si>
  <si>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</si>
  <si>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</si>
  <si>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</si>
  <si>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</si>
  <si>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</si>
  <si>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</si>
  <si>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</si>
  <si>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</si>
  <si>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</si>
  <si>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</si>
  <si>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</si>
  <si>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</si>
  <si>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</si>
  <si>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</si>
  <si>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</si>
  <si>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</si>
  <si>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</si>
  <si>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</si>
  <si>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</si>
  <si>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</si>
  <si>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</si>
  <si>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</si>
  <si>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</si>
  <si>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</si>
  <si>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</si>
  <si>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</si>
  <si>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</si>
  <si>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</si>
  <si>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</si>
  <si>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</si>
  <si>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</si>
  <si>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</si>
  <si>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</si>
  <si>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</si>
  <si>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</si>
  <si>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</si>
  <si>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</si>
  <si>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</si>
  <si>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</si>
  <si>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</si>
  <si>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</si>
  <si>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</si>
  <si>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</si>
  <si>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</si>
  <si>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</si>
  <si>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</si>
  <si>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</si>
  <si>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</si>
  <si>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</si>
  <si>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</si>
  <si>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</si>
  <si>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</si>
  <si>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</si>
  <si>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</si>
  <si>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</si>
  <si>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</si>
  <si>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</si>
  <si>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</si>
  <si>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</si>
  <si>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</si>
  <si>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</si>
  <si>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</si>
  <si>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</si>
  <si>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</si>
  <si>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</si>
  <si>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</si>
  <si>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</si>
  <si>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</si>
  <si>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</si>
  <si>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</si>
  <si>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</si>
  <si>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</si>
  <si>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</si>
  <si>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</si>
  <si>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</si>
  <si>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</si>
  <si>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</si>
  <si>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</si>
  <si>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</si>
  <si>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</si>
  <si>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</si>
  <si>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</si>
  <si>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</si>
  <si>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</si>
  <si>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</si>
  <si>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</si>
  <si>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</si>
  <si>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</si>
  <si>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</si>
  <si>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</si>
  <si>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</si>
  <si>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</si>
  <si>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</si>
  <si>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</si>
  <si>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</si>
  <si>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</si>
  <si>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</si>
  <si>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</si>
  <si>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</si>
  <si>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</si>
  <si>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</si>
  <si>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</si>
  <si>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</si>
  <si>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</si>
  <si>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</si>
  <si>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</si>
  <si>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</si>
  <si>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</si>
  <si>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</si>
  <si>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</si>
  <si>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</si>
  <si>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</si>
  <si>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</si>
  <si>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</si>
  <si>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</si>
  <si>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</si>
  <si>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</si>
  <si>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</si>
  <si>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</si>
  <si>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</si>
  <si>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</si>
  <si>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</si>
  <si>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</si>
  <si>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</si>
  <si>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</si>
  <si>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</si>
  <si>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</si>
  <si>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</si>
  <si>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</si>
  <si>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</si>
  <si>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</si>
  <si>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</si>
  <si>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</si>
  <si>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</si>
  <si>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</si>
  <si>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</si>
  <si>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</si>
  <si>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</si>
  <si>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</si>
  <si>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</si>
  <si>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</si>
  <si>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</si>
  <si>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</si>
  <si>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</si>
  <si>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</si>
  <si>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</si>
  <si>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</si>
  <si>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</si>
  <si>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</si>
  <si>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</si>
  <si>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</si>
  <si>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</si>
  <si>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</si>
  <si>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</si>
  <si>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</si>
  <si>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</si>
  <si>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</si>
  <si>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</si>
  <si>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</si>
  <si>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</si>
  <si>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</si>
  <si>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</si>
  <si>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</si>
  <si>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</si>
  <si>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</si>
  <si>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</si>
  <si>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</si>
  <si>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</si>
  <si>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</si>
  <si>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</si>
  <si>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</si>
  <si>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</si>
  <si>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</si>
  <si>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</si>
  <si>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</si>
  <si>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</si>
  <si>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</si>
  <si>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</si>
  <si>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</si>
  <si>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</si>
  <si>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</si>
  <si>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</si>
  <si>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</si>
  <si>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</si>
  <si>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</si>
  <si>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</si>
  <si>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</si>
  <si>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</si>
  <si>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</si>
  <si>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</si>
  <si>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</si>
  <si>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</si>
  <si>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</si>
  <si>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</si>
  <si>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</si>
  <si>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</si>
  <si>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</si>
  <si>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</si>
  <si>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</si>
  <si>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</si>
  <si>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</si>
  <si>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</si>
  <si>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</si>
  <si>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</si>
  <si>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</si>
  <si>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</si>
  <si>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</si>
  <si>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</si>
  <si>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</si>
  <si>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</si>
  <si>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</si>
  <si>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</si>
  <si>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</si>
  <si>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</si>
  <si>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</si>
  <si>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</si>
  <si>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</si>
  <si>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</si>
  <si>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</si>
  <si>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</si>
  <si>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</si>
  <si>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</si>
  <si>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</si>
  <si>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</si>
  <si>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</si>
  <si>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</si>
  <si>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</si>
  <si>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</si>
  <si>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</si>
  <si>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</si>
  <si>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</si>
  <si>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</si>
  <si>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</si>
  <si>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</si>
  <si>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</si>
  <si>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</si>
  <si>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</si>
  <si>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</si>
  <si>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</si>
  <si>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</si>
  <si>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</si>
  <si>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</si>
  <si>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</si>
  <si>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</si>
  <si>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</si>
  <si>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</si>
  <si>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</si>
  <si>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</si>
  <si>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</si>
  <si>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</si>
  <si>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</si>
  <si>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</si>
  <si>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</si>
  <si>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</si>
  <si>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</si>
  <si>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</si>
  <si>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</si>
  <si>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</si>
  <si>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</si>
  <si>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</si>
  <si>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</si>
  <si>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</si>
  <si>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</si>
  <si>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</si>
  <si>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</si>
  <si>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</si>
  <si>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</si>
  <si>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</si>
  <si>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</si>
  <si>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</si>
  <si>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</si>
  <si>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</si>
  <si>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</si>
  <si>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</si>
  <si>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</si>
  <si>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</si>
  <si>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</si>
  <si>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</si>
  <si>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</si>
  <si>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</si>
  <si>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</si>
  <si>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</si>
  <si>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</si>
  <si>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</si>
  <si>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</si>
  <si>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</si>
  <si>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</si>
  <si>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</si>
  <si>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</si>
  <si>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</si>
  <si>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</si>
  <si>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</si>
  <si>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</si>
  <si>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</si>
  <si>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</si>
  <si>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</si>
  <si>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</si>
  <si>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</si>
  <si>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</si>
  <si>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</si>
  <si>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</si>
  <si>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</si>
  <si>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</si>
  <si>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</si>
  <si>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</si>
  <si>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</si>
  <si>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</si>
  <si>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</si>
  <si>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</si>
  <si>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</si>
  <si>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</si>
  <si>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</si>
  <si>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</si>
  <si>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</si>
  <si>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</si>
  <si>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</si>
  <si>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</si>
  <si>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</si>
  <si>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</si>
  <si>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</si>
  <si>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</si>
  <si>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</si>
  <si>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</si>
  <si>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</si>
  <si>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</si>
  <si>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</si>
  <si>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</si>
  <si>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</si>
  <si>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</si>
  <si>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</si>
  <si>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</si>
  <si>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</si>
  <si>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</si>
  <si>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</si>
  <si>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</si>
  <si>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</si>
  <si>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</si>
  <si>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</si>
  <si>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</si>
  <si>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</si>
  <si>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</si>
  <si>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</si>
  <si>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</si>
  <si>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</si>
  <si>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</si>
  <si>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</si>
  <si>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</si>
  <si>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</si>
  <si>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</si>
  <si>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</si>
  <si>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</si>
  <si>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</si>
  <si>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</si>
  <si>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</si>
  <si>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</si>
  <si>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</si>
  <si>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</si>
  <si>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</si>
  <si>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</si>
  <si>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</si>
  <si>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</si>
  <si>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</si>
  <si>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</si>
  <si>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</si>
  <si>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</si>
  <si>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</si>
  <si>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</si>
  <si>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</si>
  <si>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</si>
  <si>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</si>
  <si>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</si>
  <si>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</si>
  <si>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</si>
  <si>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</si>
  <si>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</si>
  <si>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</si>
  <si>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</si>
  <si>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</si>
  <si>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</si>
  <si>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</si>
  <si>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</si>
  <si>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</si>
  <si>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</si>
  <si>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</si>
  <si>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</si>
  <si>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</si>
  <si>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</si>
  <si>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</si>
  <si>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</si>
  <si>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</si>
  <si>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</si>
  <si>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</si>
  <si>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</si>
  <si>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</si>
  <si>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</si>
  <si>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</si>
  <si>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</si>
  <si>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</si>
  <si>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</si>
  <si>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</si>
  <si>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</si>
  <si>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</si>
  <si>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</si>
  <si>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</si>
  <si>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</si>
  <si>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</si>
  <si>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</si>
  <si>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</si>
  <si>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</si>
  <si>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</si>
  <si>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</si>
  <si>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</si>
  <si>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</si>
  <si>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</si>
  <si>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</si>
  <si>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</si>
  <si>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</si>
  <si>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</si>
  <si>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</si>
  <si>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</si>
  <si>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</si>
  <si>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</si>
  <si>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</si>
  <si>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</si>
  <si>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</si>
  <si>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</si>
  <si>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</si>
  <si>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</si>
  <si>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</si>
  <si>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</si>
  <si>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</si>
  <si>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</si>
  <si>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</si>
  <si>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</si>
  <si>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</si>
  <si>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</si>
  <si>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</si>
  <si>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</si>
  <si>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</si>
  <si>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</si>
  <si>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</si>
  <si>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</si>
  <si>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</si>
  <si>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</si>
  <si>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</si>
  <si>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</si>
  <si>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</si>
  <si>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</si>
  <si>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</si>
  <si>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</si>
  <si>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</si>
  <si>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</si>
  <si>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</si>
  <si>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</si>
  <si>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</si>
  <si>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</si>
  <si>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</si>
  <si>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</si>
  <si>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</si>
  <si>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</si>
  <si>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</si>
  <si>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</si>
  <si>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</si>
  <si>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</si>
  <si>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</si>
  <si>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</si>
  <si>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</si>
  <si>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</si>
  <si>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</si>
  <si>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</si>
  <si>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</si>
  <si>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</si>
  <si>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</si>
  <si>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</si>
  <si>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</si>
  <si>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</si>
  <si>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</si>
  <si>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</si>
  <si>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</si>
  <si>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</si>
  <si>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</si>
  <si>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</si>
  <si>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</si>
  <si>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</si>
  <si>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</si>
  <si>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</si>
  <si>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</si>
  <si>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</si>
  <si>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</si>
  <si>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</si>
  <si>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</si>
  <si>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</si>
  <si>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</si>
  <si>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</si>
  <si>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</si>
  <si>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</si>
  <si>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</si>
  <si>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</si>
  <si>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</si>
  <si>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</si>
  <si>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</si>
  <si>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</si>
  <si>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</si>
  <si>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</si>
  <si>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</si>
  <si>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</si>
  <si>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</si>
  <si>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</si>
  <si>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</si>
  <si>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</si>
  <si>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</si>
  <si>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</si>
  <si>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</si>
  <si>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</si>
  <si>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</si>
  <si>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</si>
  <si>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</si>
  <si>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</si>
  <si>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</si>
  <si>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</si>
  <si>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</si>
  <si>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</si>
  <si>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</si>
  <si>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</si>
  <si>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</si>
  <si>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</si>
  <si>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</si>
  <si>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</si>
  <si>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</si>
  <si>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</si>
  <si>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</si>
  <si>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</si>
  <si>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</si>
  <si>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</si>
  <si>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</si>
  <si>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</si>
  <si>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</si>
  <si>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</si>
  <si>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</si>
  <si>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</si>
  <si>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</si>
  <si>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</si>
  <si>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</si>
  <si>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</si>
  <si>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</si>
  <si>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</si>
  <si>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</si>
  <si>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</si>
  <si>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</si>
  <si>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</si>
  <si>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</si>
  <si>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</si>
  <si>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</si>
  <si>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</si>
  <si>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</si>
  <si>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</si>
  <si>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</si>
  <si>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</si>
  <si>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</si>
  <si>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</si>
  <si>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</si>
  <si>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</si>
  <si>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</si>
  <si>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</si>
  <si>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</si>
  <si>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</si>
  <si>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</si>
  <si>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</si>
  <si>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</si>
  <si>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</si>
  <si>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</si>
  <si>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</si>
  <si>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</si>
  <si>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</si>
  <si>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</si>
  <si>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</si>
  <si>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</si>
  <si>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</si>
  <si>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</si>
  <si>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</si>
  <si>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</si>
  <si>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</si>
  <si>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</si>
  <si>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</si>
  <si>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</si>
  <si>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</si>
  <si>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</si>
  <si>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</si>
  <si>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</si>
  <si>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</si>
  <si>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</si>
  <si>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</si>
  <si>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</si>
  <si>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</si>
  <si>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</si>
  <si>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</si>
  <si>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</si>
  <si>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</si>
  <si>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</si>
  <si>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</si>
  <si>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</si>
  <si>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</si>
  <si>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</si>
  <si>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</si>
  <si>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</si>
  <si>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</si>
  <si>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</si>
  <si>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</si>
  <si>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</si>
  <si>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</si>
  <si>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</si>
  <si>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</si>
  <si>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</si>
  <si>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</si>
  <si>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</si>
  <si>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</si>
  <si>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</si>
  <si>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</si>
  <si>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</si>
  <si>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</si>
  <si>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</si>
  <si>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</si>
  <si>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</si>
  <si>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</si>
  <si>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</si>
  <si>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</si>
  <si>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</si>
  <si>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</si>
  <si>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</si>
  <si>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</si>
  <si>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</si>
  <si>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</si>
  <si>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</si>
  <si>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</si>
  <si>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</si>
  <si>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</si>
  <si>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</si>
  <si>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</si>
  <si>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</si>
  <si>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</si>
  <si>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</si>
  <si>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</si>
  <si>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</si>
  <si>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</si>
  <si>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</si>
  <si>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</si>
  <si>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</si>
  <si>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</si>
  <si>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</si>
  <si>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</si>
  <si>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</si>
  <si>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</si>
  <si>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</si>
  <si>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</si>
  <si>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</si>
  <si>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</si>
  <si>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</si>
  <si>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</si>
  <si>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</si>
  <si>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</si>
  <si>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</si>
  <si>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</si>
  <si>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</si>
  <si>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</si>
  <si>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</si>
  <si>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</si>
  <si>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</si>
  <si>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</si>
  <si>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</si>
  <si>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</si>
  <si>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</si>
  <si>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</si>
  <si>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</si>
  <si>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</si>
  <si>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</si>
  <si>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</si>
  <si>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</si>
  <si>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</si>
  <si>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</si>
  <si>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</si>
  <si>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</si>
  <si>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</si>
  <si>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</si>
  <si>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</si>
  <si>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</si>
  <si>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</si>
  <si>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</si>
  <si>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</si>
  <si>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</si>
  <si>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</si>
  <si>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</si>
  <si>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</si>
  <si>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</si>
  <si>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</si>
  <si>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</si>
  <si>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</si>
  <si>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</si>
  <si>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</si>
  <si>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</si>
  <si>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</si>
  <si>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</si>
  <si>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</si>
  <si>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</si>
  <si>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</si>
  <si>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</si>
  <si>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</si>
  <si>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</si>
  <si>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</si>
  <si>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</si>
  <si>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</si>
  <si>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</si>
  <si>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</si>
  <si>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</si>
  <si>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</si>
  <si>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</si>
  <si>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</si>
  <si>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</si>
  <si>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</si>
  <si>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</si>
  <si>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</si>
  <si>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</si>
  <si>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</si>
  <si>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</si>
  <si>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</si>
  <si>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</si>
  <si>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</si>
  <si>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</si>
  <si>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</si>
  <si>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</si>
  <si>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</si>
  <si>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</si>
  <si>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</si>
  <si>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</si>
  <si>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</si>
  <si>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</si>
  <si>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</si>
  <si>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</si>
  <si>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</si>
  <si>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</si>
  <si>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</si>
  <si>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</si>
  <si>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</si>
  <si>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</si>
  <si>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</si>
  <si>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</si>
  <si>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</si>
  <si>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</si>
  <si>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</si>
  <si>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</si>
  <si>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</si>
  <si>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</si>
  <si>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</si>
  <si>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</si>
  <si>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</si>
  <si>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</si>
  <si>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</si>
  <si>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</si>
  <si>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</si>
  <si>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</si>
  <si>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</si>
  <si>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</si>
  <si>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</si>
  <si>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</si>
  <si>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</si>
  <si>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</si>
  <si>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</si>
  <si>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</si>
  <si>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</si>
  <si>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</si>
  <si>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</si>
  <si>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</si>
  <si>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</si>
  <si>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</si>
  <si>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</si>
  <si>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</si>
  <si>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</si>
  <si>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</si>
  <si>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</si>
  <si>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</si>
  <si>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</si>
  <si>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</si>
  <si>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</si>
  <si>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</si>
  <si>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</si>
  <si>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</si>
  <si>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</si>
  <si>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</si>
  <si>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</si>
  <si>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</si>
  <si>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</si>
  <si>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</si>
  <si>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</si>
  <si>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</si>
  <si>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</si>
  <si>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</si>
  <si>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</si>
  <si>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</si>
  <si>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</si>
  <si>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</si>
  <si>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</si>
  <si>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</si>
  <si>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</si>
  <si>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</si>
  <si>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</si>
  <si>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</si>
  <si>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</si>
  <si>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</si>
  <si>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</si>
  <si>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</si>
  <si>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</si>
  <si>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</si>
  <si>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</si>
  <si>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</si>
  <si>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</si>
  <si>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</si>
  <si>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</si>
  <si>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</si>
  <si>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</si>
  <si>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</si>
  <si>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</si>
  <si>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</si>
  <si>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</si>
  <si>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</si>
  <si>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</si>
  <si>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</si>
  <si>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</si>
  <si>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</si>
  <si>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</si>
  <si>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</si>
  <si>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</si>
  <si>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</si>
  <si>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</si>
  <si>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</si>
  <si>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</si>
  <si>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</si>
  <si>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</si>
  <si>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</si>
  <si>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</si>
  <si>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</si>
  <si>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</si>
  <si>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</si>
  <si>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</si>
  <si>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</si>
  <si>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</si>
  <si>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</si>
  <si>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</si>
  <si>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</si>
  <si>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</si>
  <si>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</si>
  <si>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</si>
  <si>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</si>
  <si>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</si>
  <si>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</si>
  <si>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</si>
  <si>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</si>
  <si>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</si>
  <si>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</si>
  <si>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</si>
  <si>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</si>
  <si>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</si>
  <si>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</si>
  <si>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</si>
  <si>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</si>
  <si>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</si>
  <si>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</si>
  <si>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</si>
  <si>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</si>
  <si>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</si>
  <si>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</si>
  <si>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</si>
  <si>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</si>
  <si>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</si>
  <si>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</si>
  <si>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</si>
  <si>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</si>
  <si>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</si>
  <si>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</si>
  <si>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</si>
  <si>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</si>
  <si>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</si>
  <si>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</si>
  <si>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</si>
  <si>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</si>
  <si>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</si>
  <si>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</si>
  <si>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</si>
  <si>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</si>
  <si>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</si>
  <si>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</si>
  <si>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</si>
  <si>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</si>
  <si>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</si>
  <si>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</si>
  <si>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</si>
  <si>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</si>
  <si>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</si>
  <si>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</si>
  <si>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</si>
  <si>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</si>
  <si>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</si>
  <si>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</si>
  <si>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</si>
  <si>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</si>
  <si>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</si>
  <si>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</si>
  <si>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</si>
  <si>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</si>
  <si>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</si>
  <si>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</si>
  <si>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</si>
  <si>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</si>
  <si>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</si>
  <si>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</si>
  <si>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</si>
  <si>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</si>
  <si>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</si>
  <si>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</si>
  <si>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</si>
  <si>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</si>
  <si>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</si>
  <si>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</si>
  <si>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</si>
  <si>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</si>
  <si>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</si>
  <si>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</si>
  <si>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</si>
  <si>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</si>
  <si>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</si>
  <si>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</si>
  <si>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</si>
  <si>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</si>
  <si>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</si>
  <si>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</si>
  <si>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</si>
  <si>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</si>
  <si>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</si>
  <si>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</si>
  <si>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</si>
  <si>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</si>
  <si>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</si>
  <si>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</si>
  <si>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</si>
  <si>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</si>
  <si>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</si>
  <si>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</si>
  <si>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</si>
  <si>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</si>
  <si>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</si>
  <si>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</si>
  <si>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</si>
  <si>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</si>
  <si>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</si>
  <si>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</si>
  <si>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</si>
  <si>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</si>
  <si>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</si>
  <si>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</si>
  <si>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</si>
  <si>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</si>
  <si>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</si>
  <si>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</si>
  <si>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</si>
  <si>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</si>
  <si>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</si>
  <si>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</si>
  <si>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</si>
  <si>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</si>
  <si>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</si>
  <si>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</si>
  <si>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</si>
  <si>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</si>
  <si>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</si>
  <si>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</si>
  <si>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</si>
  <si>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</si>
  <si>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</si>
  <si>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</si>
  <si>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</si>
  <si>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</si>
  <si>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</si>
  <si>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</si>
  <si>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</si>
  <si>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</si>
  <si>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</si>
  <si>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</si>
  <si>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</si>
  <si>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</si>
  <si>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</si>
  <si>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</si>
  <si>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</si>
  <si>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</si>
  <si>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</si>
  <si>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</si>
  <si>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</si>
  <si>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</si>
  <si>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</si>
  <si>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</si>
  <si>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</si>
  <si>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</si>
  <si>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</si>
  <si>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</si>
  <si>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</si>
  <si>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</si>
  <si>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</si>
  <si>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</si>
  <si>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</si>
  <si>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</si>
  <si>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</si>
  <si>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</si>
  <si>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</si>
  <si>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</si>
  <si>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</si>
  <si>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</si>
  <si>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</si>
  <si>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</si>
  <si>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</si>
  <si>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</si>
  <si>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</si>
  <si>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</si>
  <si>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</si>
  <si>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</si>
  <si>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</si>
  <si>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</si>
  <si>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</si>
  <si>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</si>
  <si>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</si>
  <si>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</si>
  <si>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</si>
  <si>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</si>
  <si>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</si>
  <si>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</si>
  <si>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</si>
  <si>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</si>
  <si>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</si>
  <si>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</si>
  <si>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</si>
  <si>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</si>
  <si>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</si>
  <si>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</si>
  <si>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</si>
  <si>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</si>
  <si>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</si>
  <si>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</si>
  <si>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</si>
  <si>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</si>
  <si>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</si>
  <si>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</si>
  <si>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</si>
  <si>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</si>
  <si>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</si>
  <si>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</si>
  <si>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</si>
  <si>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</si>
  <si>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</si>
  <si>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</si>
  <si>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</si>
  <si>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</si>
  <si>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</si>
  <si>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</si>
  <si>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</si>
  <si>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</si>
  <si>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</si>
  <si>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</si>
  <si>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</si>
  <si>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</si>
  <si>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</si>
  <si>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</si>
  <si>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</si>
  <si>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</si>
  <si>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</si>
  <si>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</si>
  <si>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</si>
  <si>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</si>
  <si>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</si>
  <si>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</si>
  <si>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</si>
  <si>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</si>
  <si>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</si>
  <si>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</si>
  <si>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</si>
  <si>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</si>
  <si>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</si>
  <si>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</si>
  <si>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</si>
  <si>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</si>
  <si>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</si>
  <si>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</si>
  <si>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</si>
  <si>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</si>
  <si>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</si>
  <si>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</si>
  <si>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</si>
  <si>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</si>
  <si>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</si>
  <si>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</si>
  <si>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</si>
  <si>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</si>
  <si>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</si>
  <si>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</si>
  <si>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</si>
  <si>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</si>
  <si>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</si>
  <si>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</si>
  <si>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</si>
  <si>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</si>
  <si>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</si>
  <si>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</si>
  <si>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</si>
  <si>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</si>
  <si>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</si>
  <si>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</si>
  <si>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</si>
  <si>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</si>
  <si>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</si>
  <si>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</si>
  <si>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</si>
  <si>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</si>
  <si>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</si>
  <si>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</si>
  <si>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</si>
  <si>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</si>
  <si>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</si>
  <si>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</si>
  <si>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</si>
  <si>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</si>
  <si>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</si>
  <si>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</si>
  <si>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</si>
  <si>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</si>
  <si>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</si>
  <si>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</si>
  <si>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</si>
  <si>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</si>
  <si>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</si>
  <si>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</si>
  <si>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</si>
  <si>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</si>
  <si>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</si>
  <si>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</si>
  <si>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</si>
  <si>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</si>
  <si>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</si>
  <si>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</si>
  <si>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</si>
  <si>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</si>
  <si>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</si>
  <si>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</si>
  <si>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</si>
  <si>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</si>
  <si>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</si>
  <si>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</si>
  <si>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</si>
  <si>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</si>
  <si>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</si>
  <si>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</si>
  <si>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</si>
  <si>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</si>
  <si>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</si>
  <si>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</si>
  <si>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</si>
  <si>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</si>
  <si>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</si>
  <si>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</si>
  <si>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</si>
  <si>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</si>
  <si>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</si>
  <si>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</si>
  <si>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</si>
  <si>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</si>
  <si>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</si>
  <si>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</si>
  <si>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</si>
  <si>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</si>
  <si>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</si>
  <si>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</si>
  <si>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</si>
  <si>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</si>
  <si>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</si>
  <si>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</si>
  <si>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</si>
  <si>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</si>
  <si>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</si>
  <si>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</si>
  <si>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</si>
  <si>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</si>
  <si>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</si>
  <si>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</si>
  <si>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</si>
  <si>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</si>
  <si>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</si>
  <si>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</si>
  <si>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</si>
  <si>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</si>
  <si>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</si>
  <si>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</si>
  <si>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</si>
  <si>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</si>
  <si>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</si>
  <si>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</si>
  <si>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</si>
  <si>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</si>
  <si>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</si>
  <si>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</si>
  <si>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</si>
  <si>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</si>
  <si>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</si>
  <si>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</si>
  <si>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</si>
  <si>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</si>
  <si>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</si>
  <si>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</si>
  <si>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</si>
  <si>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</si>
  <si>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</si>
  <si>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</si>
  <si>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</si>
  <si>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</si>
  <si>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</si>
  <si>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</si>
  <si>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</si>
  <si>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</si>
  <si>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</si>
  <si>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</si>
  <si>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</si>
  <si>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</si>
  <si>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</si>
  <si>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</si>
  <si>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</si>
  <si>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</si>
  <si>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</si>
  <si>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</si>
  <si>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</si>
  <si>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</si>
  <si>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</si>
  <si>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</si>
  <si>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</si>
  <si>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</si>
  <si>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</si>
  <si>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</si>
  <si>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</si>
  <si>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</si>
  <si>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</si>
  <si>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</si>
  <si>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</si>
  <si>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</si>
  <si>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</si>
  <si>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</si>
  <si>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</si>
  <si>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</si>
  <si>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</si>
  <si>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</si>
  <si>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</si>
  <si>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</si>
  <si>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</si>
  <si>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</si>
  <si>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</si>
  <si>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</si>
  <si>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</si>
  <si>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</si>
  <si>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</si>
  <si>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</si>
  <si>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</si>
  <si>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</si>
  <si>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</si>
  <si>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</si>
  <si>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</si>
  <si>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</si>
  <si>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</si>
  <si>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</si>
  <si>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</si>
  <si>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</si>
  <si>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</si>
  <si>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</si>
  <si>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</si>
  <si>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</si>
  <si>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</si>
  <si>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</si>
  <si>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</si>
  <si>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</si>
  <si>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</si>
  <si>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</si>
  <si>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</si>
  <si>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</si>
  <si>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</si>
  <si>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</si>
  <si>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</si>
  <si>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</si>
  <si>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</si>
  <si>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</si>
  <si>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</si>
  <si>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</si>
  <si>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</si>
  <si>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</si>
  <si>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</si>
  <si>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</si>
  <si>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</si>
  <si>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</si>
  <si>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</si>
  <si>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</si>
  <si>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</si>
  <si>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</si>
  <si>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</si>
  <si>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</si>
  <si>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</si>
  <si>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</si>
  <si>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</si>
  <si>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</si>
  <si>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</si>
  <si>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</si>
  <si>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</si>
  <si>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</si>
  <si>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</si>
  <si>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</si>
  <si>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</si>
  <si>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</si>
  <si>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</si>
  <si>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</si>
  <si>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</si>
  <si>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</si>
  <si>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</si>
  <si>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</si>
  <si>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</si>
  <si>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</si>
  <si>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</si>
  <si>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</si>
  <si>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</si>
  <si>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</si>
  <si>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</si>
  <si>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</si>
  <si>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</si>
  <si>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</si>
  <si>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</si>
  <si>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</si>
  <si>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</si>
  <si>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</si>
  <si>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</si>
  <si>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</si>
  <si>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</si>
  <si>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</si>
  <si>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</si>
  <si>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</si>
  <si>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</si>
  <si>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</si>
  <si>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</si>
  <si>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</si>
  <si>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</si>
  <si>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</si>
  <si>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</si>
  <si>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</si>
  <si>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</si>
  <si>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</si>
  <si>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</si>
  <si>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</si>
  <si>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</si>
  <si>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</si>
  <si>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</si>
  <si>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</si>
  <si>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</si>
  <si>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</si>
  <si>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</si>
  <si>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</si>
  <si>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</si>
  <si>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</si>
  <si>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</si>
  <si>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</si>
  <si>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</si>
  <si>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</si>
  <si>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</si>
  <si>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</si>
  <si>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</si>
  <si>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</si>
  <si>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</si>
  <si>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</si>
  <si>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</si>
  <si>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</si>
  <si>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</si>
  <si>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</si>
  <si>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</si>
  <si>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</si>
  <si>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</si>
  <si>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</si>
  <si>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</si>
  <si>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</si>
  <si>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</si>
  <si>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</si>
  <si>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</si>
  <si>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</si>
  <si>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</si>
  <si>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</si>
  <si>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</si>
  <si>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</si>
  <si>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</si>
  <si>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</si>
  <si>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</si>
  <si>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</si>
  <si>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</si>
  <si>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</si>
  <si>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</si>
  <si>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</si>
  <si>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</si>
  <si>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</si>
  <si>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</si>
  <si>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</si>
  <si>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</si>
  <si>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</si>
  <si>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</si>
  <si>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</si>
  <si>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</si>
  <si>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</si>
  <si>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</si>
  <si>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</si>
  <si>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</si>
  <si>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</si>
  <si>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</si>
  <si>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</si>
  <si>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</si>
  <si>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</si>
  <si>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</si>
  <si>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</si>
  <si>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</si>
  <si>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</si>
  <si>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</si>
  <si>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</si>
  <si>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</si>
  <si>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</si>
  <si>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</si>
  <si>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</si>
  <si>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</si>
  <si>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</si>
  <si>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</si>
  <si>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</si>
  <si>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</si>
  <si>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</si>
  <si>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</si>
  <si>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</si>
  <si>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</si>
  <si>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</si>
  <si>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</si>
  <si>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</si>
  <si>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</si>
  <si>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</si>
  <si>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</si>
  <si>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</si>
  <si>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</si>
  <si>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</si>
  <si>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</si>
  <si>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</si>
  <si>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</si>
  <si>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</si>
  <si>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</si>
  <si>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</si>
  <si>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</si>
  <si>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</si>
  <si>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</si>
  <si>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</si>
  <si>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</si>
  <si>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</si>
  <si>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</si>
  <si>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</si>
  <si>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</si>
  <si>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</si>
  <si>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</si>
  <si>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</si>
  <si>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</si>
  <si>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</si>
  <si>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</si>
  <si>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</si>
  <si>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</si>
  <si>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</si>
  <si>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</si>
  <si>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</si>
  <si>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</si>
  <si>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</si>
  <si>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</si>
  <si>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</si>
  <si>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</si>
  <si>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</si>
  <si>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</si>
  <si>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</si>
  <si>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</si>
  <si>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</si>
  <si>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</si>
  <si>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</si>
  <si>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</si>
  <si>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</si>
  <si>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</si>
  <si>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</si>
  <si>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</si>
  <si>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</si>
  <si>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</si>
  <si>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</si>
  <si>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</si>
  <si>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</si>
  <si>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</si>
  <si>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</si>
  <si>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</si>
  <si>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</si>
  <si>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</si>
  <si>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</si>
  <si>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</si>
  <si>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</si>
  <si>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</si>
  <si>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</si>
  <si>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</si>
  <si>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</si>
  <si>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</si>
  <si>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</si>
  <si>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</si>
  <si>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</si>
  <si>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</si>
  <si>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</si>
  <si>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</si>
  <si>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</si>
  <si>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</si>
  <si>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</si>
  <si>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</si>
  <si>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</si>
  <si>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</si>
  <si>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</si>
  <si>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</si>
  <si>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</si>
  <si>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</si>
  <si>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</si>
  <si>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</si>
  <si>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</si>
  <si>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</si>
  <si>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</si>
  <si>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</si>
  <si>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</si>
  <si>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</si>
  <si>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</si>
  <si>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</si>
  <si>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</si>
  <si>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</si>
  <si>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</si>
  <si>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</si>
  <si>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</si>
  <si>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</si>
  <si>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</si>
  <si>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</si>
  <si>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</si>
  <si>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</si>
  <si>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</si>
  <si>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</si>
  <si>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</si>
  <si>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</si>
  <si>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</si>
  <si>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</si>
  <si>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</si>
  <si>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</si>
  <si>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</si>
  <si>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</si>
  <si>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</si>
  <si>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</si>
  <si>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</si>
  <si>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</si>
  <si>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</si>
  <si>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</si>
  <si>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</si>
  <si>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</si>
  <si>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</si>
  <si>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</si>
  <si>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</si>
  <si>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</si>
  <si>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</si>
  <si>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</si>
  <si>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</si>
  <si>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</si>
  <si>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</si>
  <si>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</si>
  <si>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</si>
  <si>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</si>
  <si>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</si>
  <si>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</si>
  <si>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</si>
  <si>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</si>
  <si>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</si>
  <si>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</si>
  <si>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</si>
  <si>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</si>
  <si>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</si>
  <si>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</si>
  <si>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</si>
  <si>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</si>
  <si>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</si>
  <si>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</si>
  <si>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</si>
  <si>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</si>
  <si>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</si>
  <si>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</si>
  <si>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</si>
  <si>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</si>
  <si>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</si>
  <si>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</si>
  <si>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</si>
  <si>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</si>
  <si>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</si>
  <si>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</si>
  <si>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</si>
  <si>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</si>
  <si>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</si>
  <si>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</si>
  <si>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</si>
  <si>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</si>
  <si>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</si>
  <si>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</si>
  <si>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</si>
  <si>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</si>
  <si>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</si>
  <si>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</si>
  <si>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</si>
  <si>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</si>
  <si>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</si>
  <si>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</si>
  <si>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</si>
  <si>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</si>
  <si>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</si>
  <si>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</si>
  <si>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</si>
  <si>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</si>
  <si>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</si>
  <si>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</si>
  <si>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</si>
  <si>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</si>
  <si>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</si>
  <si>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</si>
  <si>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</si>
  <si>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</si>
  <si>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</si>
  <si>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</si>
  <si>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</si>
  <si>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</si>
  <si>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</si>
  <si>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</si>
  <si>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</si>
  <si>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</si>
  <si>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</si>
  <si>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</si>
  <si>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</si>
  <si>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</si>
  <si>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</si>
  <si>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</si>
  <si>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</si>
  <si>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</si>
  <si>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</si>
  <si>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</si>
  <si>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</si>
  <si>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</si>
  <si>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</si>
  <si>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</si>
  <si>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</si>
  <si>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</si>
  <si>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</si>
  <si>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</si>
  <si>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</si>
  <si>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</si>
  <si>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</si>
  <si>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</si>
  <si>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</si>
  <si>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</si>
  <si>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</si>
  <si>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</si>
  <si>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</si>
  <si>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</si>
  <si>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</si>
  <si>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</si>
  <si>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</si>
  <si>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</si>
  <si>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</si>
  <si>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</si>
  <si>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</si>
  <si>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</si>
  <si>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</si>
  <si>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</si>
  <si>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</si>
  <si>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</si>
  <si>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</si>
  <si>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</si>
  <si>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</si>
  <si>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</si>
  <si>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</si>
  <si>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</si>
  <si>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</si>
  <si>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</si>
  <si>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</si>
  <si>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</si>
  <si>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</si>
  <si>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</si>
  <si>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</si>
  <si>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</si>
  <si>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</si>
  <si>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</si>
  <si>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</si>
  <si>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</si>
  <si>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</si>
  <si>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</si>
  <si>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</si>
  <si>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</si>
  <si>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</si>
  <si>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</si>
  <si>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</si>
  <si>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</si>
  <si>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</si>
  <si>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</si>
  <si>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</si>
  <si>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</si>
  <si>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</si>
  <si>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</si>
  <si>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</si>
  <si>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</si>
  <si>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</si>
  <si>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</si>
  <si>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</si>
  <si>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</si>
  <si>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</si>
  <si>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</si>
  <si>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</si>
  <si>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</si>
  <si>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</si>
  <si>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</si>
  <si>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</si>
  <si>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</si>
  <si>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</si>
  <si>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</si>
  <si>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</si>
  <si>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</si>
  <si>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</si>
  <si>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</si>
  <si>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</si>
  <si>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</si>
  <si>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</si>
  <si>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</si>
  <si>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</si>
  <si>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</si>
  <si>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</si>
  <si>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</si>
  <si>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</si>
  <si>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</si>
  <si>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</si>
  <si>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</si>
  <si>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</si>
  <si>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</si>
  <si>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</si>
  <si>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</si>
  <si>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</si>
  <si>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</si>
  <si>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</si>
  <si>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</si>
  <si>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</si>
  <si>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</si>
  <si>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</si>
  <si>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</si>
  <si>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</si>
  <si>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</si>
  <si>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</si>
  <si>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</si>
  <si>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</si>
  <si>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</si>
  <si>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</si>
  <si>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</si>
  <si>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</si>
  <si>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</si>
  <si>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</si>
  <si>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</si>
  <si>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</si>
  <si>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</si>
  <si>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</si>
  <si>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</si>
  <si>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</si>
  <si>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</si>
  <si>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</si>
  <si>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</si>
  <si>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</si>
  <si>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</si>
  <si>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</si>
  <si>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</si>
  <si>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</si>
  <si>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</si>
  <si>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</si>
  <si>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</si>
  <si>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</si>
  <si>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</si>
  <si>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</si>
  <si>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</si>
  <si>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</si>
  <si>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</si>
  <si>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</si>
  <si>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</si>
  <si>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</si>
  <si>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</si>
  <si>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</si>
  <si>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</si>
  <si>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</si>
  <si>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</si>
  <si>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</si>
  <si>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</si>
  <si>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</si>
  <si>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</si>
  <si>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</si>
  <si>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</si>
  <si>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</si>
  <si>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</si>
  <si>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</si>
  <si>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</si>
  <si>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</si>
  <si>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</si>
  <si>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</si>
  <si>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</si>
  <si>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</si>
  <si>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</si>
  <si>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</si>
  <si>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</si>
  <si>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</si>
  <si>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</si>
  <si>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</si>
  <si>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</si>
  <si>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</si>
  <si>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</si>
  <si>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</si>
  <si>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</si>
  <si>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</si>
  <si>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</si>
  <si>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</si>
  <si>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</si>
  <si>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</si>
  <si>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</si>
  <si>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</si>
  <si>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</si>
  <si>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</si>
  <si>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</si>
  <si>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</si>
  <si>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</si>
  <si>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</si>
  <si>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</si>
  <si>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</si>
  <si>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</si>
  <si>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</si>
  <si>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</si>
  <si>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</si>
  <si>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</si>
  <si>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</si>
  <si>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</si>
  <si>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</si>
  <si>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</si>
  <si>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</si>
  <si>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</si>
  <si>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</si>
  <si>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</si>
  <si>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</si>
  <si>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</si>
  <si>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</si>
  <si>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</si>
  <si>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</si>
  <si>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</si>
  <si>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</si>
  <si>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</si>
  <si>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</si>
  <si>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</si>
  <si>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</si>
  <si>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</si>
  <si>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</si>
  <si>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</si>
  <si>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</si>
  <si>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</si>
  <si>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</si>
  <si>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</si>
  <si>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</si>
  <si>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</si>
  <si>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</si>
  <si>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</si>
  <si>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</si>
  <si>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</si>
  <si>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</si>
  <si>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</si>
  <si>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</si>
  <si>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</si>
  <si>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</si>
  <si>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</si>
  <si>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</si>
  <si>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</si>
  <si>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</si>
  <si>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</si>
  <si>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</si>
  <si>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</si>
  <si>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</si>
  <si>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</si>
  <si>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</si>
  <si>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</si>
  <si>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</si>
  <si>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</si>
  <si>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</si>
  <si>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</si>
  <si>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</si>
  <si>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</si>
  <si>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</si>
  <si>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</si>
  <si>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</si>
  <si>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</si>
  <si>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</si>
  <si>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</si>
  <si>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</si>
  <si>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</si>
  <si>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</si>
  <si>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</si>
  <si>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</si>
  <si>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</si>
  <si>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</si>
  <si>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</si>
  <si>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</si>
  <si>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</si>
  <si>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</si>
  <si>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</si>
  <si>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</si>
  <si>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</si>
  <si>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</si>
  <si>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</si>
  <si>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</si>
  <si>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</si>
  <si>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</si>
  <si>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</si>
  <si>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</si>
  <si>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</si>
  <si>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</si>
  <si>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</si>
  <si>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</si>
  <si>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</si>
  <si>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</si>
  <si>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</si>
  <si>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</si>
  <si>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</si>
  <si>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</si>
  <si>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</si>
  <si>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</si>
  <si>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</si>
  <si>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</si>
  <si>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</si>
  <si>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</si>
  <si>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</si>
  <si>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</si>
  <si>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</si>
  <si>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</si>
  <si>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</si>
  <si>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</si>
  <si>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</si>
  <si>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</si>
  <si>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</si>
  <si>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</si>
  <si>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</si>
  <si>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</si>
  <si>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</si>
  <si>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</si>
  <si>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</si>
  <si>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</si>
  <si>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</si>
  <si>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</si>
  <si>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</si>
  <si>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</si>
  <si>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</si>
  <si>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</si>
  <si>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</si>
  <si>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</si>
  <si>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</si>
  <si>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</si>
  <si>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</si>
  <si>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</si>
  <si>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</si>
  <si>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</si>
  <si>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</si>
  <si>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</si>
  <si>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</si>
  <si>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</si>
  <si>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</si>
  <si>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</si>
  <si>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</si>
  <si>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</si>
  <si>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</si>
  <si>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</si>
  <si>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</si>
  <si>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</si>
  <si>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</si>
  <si>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</si>
  <si>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</si>
  <si>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</si>
  <si>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</si>
  <si>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</si>
  <si>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</si>
  <si>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</si>
  <si>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</si>
  <si>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</si>
  <si>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</si>
  <si>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</si>
  <si>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</si>
  <si>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</si>
  <si>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</si>
  <si>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</si>
  <si>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</si>
  <si>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</si>
  <si>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</si>
  <si>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</si>
  <si>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</si>
  <si>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</si>
  <si>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</si>
  <si>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</si>
  <si>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</si>
  <si>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</si>
  <si>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</si>
  <si>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</si>
  <si>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</si>
  <si>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</si>
  <si>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</si>
  <si>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</si>
  <si>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</si>
  <si>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</si>
  <si>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</si>
  <si>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</si>
  <si>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</si>
  <si>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</si>
  <si>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</si>
  <si>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</si>
  <si>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</si>
  <si>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</si>
  <si>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</si>
  <si>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</si>
  <si>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</si>
  <si>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</si>
  <si>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</si>
  <si>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</si>
  <si>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</si>
  <si>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</si>
  <si>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</si>
  <si>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</si>
  <si>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</si>
  <si>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</si>
  <si>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</si>
  <si>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</si>
  <si>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</si>
  <si>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</si>
  <si>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</si>
  <si>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</si>
  <si>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</si>
  <si>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</si>
  <si>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</si>
  <si>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</si>
  <si>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</si>
  <si>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</si>
  <si>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</si>
  <si>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</si>
  <si>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</si>
  <si>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</si>
  <si>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</si>
  <si>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</si>
  <si>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</si>
  <si>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</si>
  <si>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</si>
  <si>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</si>
  <si>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</si>
  <si>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</si>
  <si>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</si>
  <si>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</si>
  <si>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</si>
  <si>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</si>
  <si>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</si>
  <si>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</si>
  <si>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</si>
  <si>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</si>
  <si>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</si>
  <si>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</si>
  <si>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</si>
  <si>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</si>
  <si>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</si>
  <si>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</si>
  <si>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</si>
  <si>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</si>
  <si>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</si>
  <si>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</si>
  <si>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</si>
  <si>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</si>
  <si>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</si>
  <si>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</si>
  <si>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</si>
  <si>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</si>
  <si>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</si>
  <si>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</si>
  <si>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</si>
  <si>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</si>
  <si>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</si>
  <si>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</si>
  <si>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</si>
  <si>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</si>
  <si>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</si>
  <si>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</si>
  <si>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</si>
  <si>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</si>
  <si>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</si>
  <si>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</si>
  <si>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</si>
  <si>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</si>
  <si>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</si>
  <si>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</si>
  <si>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</si>
  <si>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</si>
  <si>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</si>
  <si>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</si>
  <si>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</si>
  <si>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</si>
  <si>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</si>
  <si>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</si>
  <si>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</si>
  <si>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</si>
  <si>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</si>
  <si>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</si>
  <si>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</si>
  <si>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</si>
  <si>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</si>
  <si>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</si>
  <si>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</si>
  <si>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</si>
  <si>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</si>
  <si>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</si>
  <si>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</si>
  <si>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</si>
  <si>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</si>
  <si>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</si>
  <si>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</si>
  <si>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</si>
  <si>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</si>
  <si>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</si>
  <si>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</si>
  <si>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</si>
  <si>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</si>
  <si>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</si>
  <si>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</si>
  <si>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</si>
  <si>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</si>
  <si>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</si>
  <si>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</si>
  <si>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</si>
  <si>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</si>
  <si>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</si>
  <si>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</si>
  <si>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</si>
  <si>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</si>
  <si>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</si>
  <si>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</si>
  <si>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</si>
  <si>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</si>
  <si>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</si>
  <si>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</si>
  <si>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</si>
  <si>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</si>
  <si>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</si>
  <si>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</si>
  <si>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</si>
  <si>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</si>
  <si>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</si>
  <si>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</si>
  <si>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</si>
  <si>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</si>
  <si>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</si>
  <si>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</si>
  <si>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</si>
  <si>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</si>
  <si>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</si>
  <si>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</si>
  <si>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</si>
  <si>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</si>
  <si>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</si>
  <si>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</si>
  <si>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</si>
  <si>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</si>
  <si>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</si>
  <si>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</si>
  <si>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</si>
  <si>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</si>
  <si>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</si>
  <si>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</si>
  <si>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</si>
  <si>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</si>
  <si>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</si>
  <si>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</si>
  <si>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</si>
  <si>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</si>
  <si>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</si>
  <si>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</si>
  <si>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</si>
  <si>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</si>
  <si>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</si>
  <si>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</si>
  <si>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</si>
  <si>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</si>
  <si>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</si>
  <si>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</si>
  <si>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</si>
  <si>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</si>
  <si>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</si>
  <si>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</si>
  <si>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</si>
  <si>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</si>
  <si>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</si>
  <si>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</si>
  <si>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</si>
  <si>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</si>
  <si>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</si>
  <si>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</si>
  <si>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</si>
  <si>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</si>
  <si>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</si>
  <si>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</si>
  <si>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</si>
  <si>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</si>
  <si>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</si>
  <si>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</si>
  <si>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</si>
  <si>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</si>
  <si>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</si>
  <si>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</si>
  <si>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</si>
  <si>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</si>
  <si>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</si>
  <si>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</si>
  <si>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</si>
  <si>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</si>
  <si>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</si>
  <si>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</si>
  <si>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</si>
  <si>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</si>
  <si>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</si>
  <si>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</si>
  <si>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</si>
  <si>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</si>
  <si>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</si>
  <si>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</si>
  <si>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</si>
  <si>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</si>
  <si>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</si>
  <si>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</si>
  <si>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</si>
  <si>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</si>
  <si>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</si>
  <si>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</si>
  <si>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</si>
  <si>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</si>
  <si>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</si>
  <si>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</si>
  <si>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</si>
  <si>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</si>
  <si>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</si>
  <si>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</si>
  <si>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</si>
  <si>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</si>
  <si>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</si>
  <si>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</si>
  <si>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</si>
  <si>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</si>
  <si>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</si>
  <si>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</si>
  <si>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</si>
  <si>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</si>
  <si>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</si>
  <si>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</si>
  <si>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</si>
  <si>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</si>
  <si>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</si>
  <si>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</si>
  <si>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</si>
  <si>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</si>
  <si>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</si>
  <si>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</si>
  <si>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</si>
  <si>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</si>
  <si>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</si>
  <si>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</si>
  <si>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</si>
  <si>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</si>
  <si>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</si>
  <si>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</si>
  <si>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</si>
  <si>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</si>
  <si>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</si>
  <si>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</si>
  <si>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</si>
  <si>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</si>
  <si>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</si>
  <si>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</si>
  <si>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</si>
  <si>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</si>
  <si>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</si>
  <si>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</si>
  <si>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</si>
  <si>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</si>
  <si>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</si>
  <si>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</si>
  <si>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</si>
  <si>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</si>
  <si>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</si>
  <si>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</si>
  <si>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</si>
  <si>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</si>
  <si>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</si>
  <si>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</si>
  <si>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</si>
  <si>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</si>
  <si>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</si>
  <si>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</si>
  <si>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</si>
  <si>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</si>
  <si>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</si>
  <si>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</si>
  <si>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</si>
  <si>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</si>
  <si>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</si>
  <si>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</si>
  <si>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</si>
  <si>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</si>
  <si>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</si>
  <si>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</si>
  <si>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</si>
  <si>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</si>
  <si>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</si>
  <si>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</si>
  <si>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</si>
  <si>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</si>
  <si>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</si>
  <si>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</si>
  <si>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</si>
  <si>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</si>
  <si>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</si>
  <si>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</si>
  <si>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</si>
  <si>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</si>
  <si>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</si>
  <si>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</si>
  <si>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</si>
  <si>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</si>
  <si>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</si>
  <si>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</si>
  <si>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</si>
  <si>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</si>
  <si>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</si>
  <si>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</si>
  <si>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</si>
  <si>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</si>
  <si>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</si>
  <si>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</si>
  <si>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</si>
  <si>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</si>
  <si>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</si>
  <si>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</si>
  <si>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</si>
  <si>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</si>
  <si>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</si>
  <si>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</si>
  <si>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</si>
  <si>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</si>
  <si>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</si>
  <si>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</si>
  <si>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</si>
  <si>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</si>
  <si>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</si>
  <si>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</si>
  <si>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</si>
  <si>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</si>
  <si>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</si>
  <si>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</si>
  <si>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</si>
  <si>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</si>
  <si>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</si>
  <si>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</si>
  <si>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</si>
  <si>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</si>
  <si>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</si>
  <si>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</si>
  <si>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</si>
  <si>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</si>
  <si>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</si>
  <si>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</si>
  <si>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</si>
  <si>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</si>
  <si>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</si>
  <si>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</si>
  <si>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</si>
  <si>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</si>
  <si>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</si>
  <si>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</si>
  <si>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</si>
  <si>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</si>
  <si>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</si>
  <si>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</si>
  <si>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</si>
  <si>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</si>
  <si>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</si>
  <si>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</si>
  <si>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</si>
  <si>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</si>
  <si>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</si>
  <si>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</si>
  <si>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</si>
  <si>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</si>
  <si>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</si>
  <si>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</si>
  <si>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</si>
  <si>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</si>
  <si>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</si>
  <si>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</si>
  <si>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</si>
  <si>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</si>
  <si>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</si>
  <si>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</si>
  <si>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</si>
  <si>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</si>
  <si>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</si>
  <si>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</si>
  <si>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</si>
  <si>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</si>
  <si>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</si>
  <si>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</si>
  <si>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</si>
  <si>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</si>
  <si>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</si>
  <si>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</si>
  <si>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</si>
  <si>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</si>
  <si>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</si>
  <si>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</si>
  <si>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</si>
  <si>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</si>
  <si>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</si>
  <si>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</si>
  <si>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</si>
  <si>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</si>
  <si>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</si>
  <si>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</si>
  <si>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</si>
  <si>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</si>
  <si>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</si>
  <si>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</si>
  <si>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</si>
  <si>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</si>
  <si>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</si>
  <si>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</si>
  <si>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</si>
  <si>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</si>
  <si>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</si>
  <si>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</si>
  <si>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</si>
  <si>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</si>
  <si>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</si>
  <si>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</si>
  <si>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</si>
  <si>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</si>
  <si>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</si>
  <si>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</si>
  <si>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</si>
  <si>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</si>
  <si>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</si>
  <si>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</si>
  <si>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</si>
  <si>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</si>
  <si>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</si>
  <si>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</si>
  <si>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</si>
  <si>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</si>
  <si>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</si>
  <si>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</si>
  <si>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</si>
  <si>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</si>
  <si>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</si>
  <si>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</si>
  <si>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</si>
  <si>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</si>
  <si>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</si>
  <si>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</si>
  <si>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</si>
  <si>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</si>
  <si>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</si>
  <si>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</si>
  <si>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</si>
  <si>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</si>
  <si>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</si>
  <si>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</si>
  <si>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</si>
  <si>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</si>
  <si>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</si>
  <si>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</si>
  <si>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</si>
  <si>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</si>
  <si>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</si>
  <si>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</si>
  <si>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</si>
  <si>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</si>
  <si>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</si>
  <si>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</si>
  <si>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</si>
  <si>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</si>
  <si>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</si>
  <si>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</si>
  <si>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</si>
  <si>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</si>
  <si>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</si>
  <si>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</si>
  <si>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</si>
  <si>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</si>
  <si>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</si>
  <si>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</si>
  <si>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</si>
  <si>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</si>
  <si>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</si>
  <si>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</si>
  <si>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</si>
  <si>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</si>
  <si>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</si>
  <si>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</si>
  <si>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</si>
  <si>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</si>
  <si>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</si>
  <si>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</si>
  <si>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</si>
  <si>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</si>
  <si>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</si>
  <si>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</si>
  <si>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</si>
  <si>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</si>
  <si>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</si>
  <si>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</si>
  <si>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</si>
  <si>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</si>
  <si>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</si>
  <si>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</si>
  <si>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</si>
  <si>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</si>
  <si>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</si>
  <si>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</si>
  <si>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</si>
  <si>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</si>
  <si>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</si>
  <si>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</si>
  <si>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</si>
  <si>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</si>
  <si>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</si>
  <si>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</si>
  <si>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</si>
  <si>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</si>
  <si>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</si>
  <si>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</si>
  <si>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</si>
  <si>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</si>
  <si>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</si>
  <si>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</si>
  <si>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</si>
  <si>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</si>
  <si>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</si>
  <si>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</si>
  <si>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</si>
  <si>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</si>
  <si>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</si>
  <si>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</si>
  <si>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</si>
  <si>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</si>
  <si>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</si>
  <si>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</si>
  <si>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</si>
  <si>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</si>
  <si>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</si>
  <si>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</si>
  <si>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</si>
  <si>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</si>
  <si>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</si>
  <si>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</si>
  <si>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</si>
  <si>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</si>
  <si>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</si>
  <si>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</si>
  <si>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</si>
  <si>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</si>
  <si>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</si>
  <si>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</si>
  <si>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</si>
  <si>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</si>
  <si>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</si>
  <si>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</si>
  <si>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</si>
  <si>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</si>
  <si>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</si>
  <si>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</si>
  <si>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</si>
  <si>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</si>
  <si>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</si>
  <si>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</si>
  <si>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</si>
  <si>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</si>
  <si>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</si>
  <si>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</si>
  <si>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</si>
  <si>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</si>
  <si>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</si>
  <si>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</si>
  <si>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</si>
  <si>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</si>
  <si>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</si>
  <si>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</si>
  <si>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</si>
  <si>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</si>
  <si>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</si>
  <si>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</si>
  <si>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</si>
  <si>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</si>
  <si>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</si>
  <si>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</si>
  <si>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</si>
  <si>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</si>
  <si>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</si>
  <si>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</si>
  <si>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</si>
  <si>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</si>
  <si>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</si>
  <si>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</si>
  <si>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</si>
  <si>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</si>
  <si>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</si>
  <si>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</si>
  <si>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</si>
  <si>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</si>
  <si>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</si>
  <si>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</si>
  <si>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</si>
  <si>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</si>
  <si>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</si>
  <si>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</si>
  <si>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</si>
  <si>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</si>
  <si>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</si>
  <si>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</si>
  <si>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</si>
  <si>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</si>
  <si>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</si>
  <si>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</si>
  <si>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</si>
  <si>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</si>
  <si>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</si>
  <si>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</si>
  <si>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</si>
  <si>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</si>
  <si>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</si>
  <si>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</si>
  <si>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</si>
  <si>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</si>
  <si>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</si>
  <si>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</si>
  <si>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</si>
  <si>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</si>
  <si>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</si>
  <si>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</si>
  <si>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</si>
  <si>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</si>
  <si>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</si>
  <si>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</si>
  <si>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</si>
  <si>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</si>
  <si>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</si>
  <si>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</si>
  <si>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</si>
  <si>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</si>
  <si>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</si>
  <si>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</si>
  <si>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</si>
  <si>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</si>
  <si>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</si>
  <si>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</si>
  <si>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</si>
  <si>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</si>
  <si>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</si>
  <si>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</si>
  <si>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</si>
  <si>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</si>
  <si>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</si>
  <si>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</si>
  <si>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</si>
  <si>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</si>
  <si>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</si>
  <si>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</si>
  <si>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</si>
  <si>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</si>
  <si>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</si>
  <si>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</si>
  <si>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</si>
  <si>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</si>
  <si>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</si>
  <si>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</si>
  <si>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</si>
  <si>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</si>
  <si>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</si>
  <si>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</si>
  <si>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</si>
  <si>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</si>
  <si>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</si>
  <si>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</si>
  <si>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</si>
  <si>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</si>
  <si>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</si>
  <si>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</si>
  <si>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</si>
  <si>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</si>
  <si>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</si>
  <si>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</si>
  <si>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</si>
  <si>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</si>
  <si>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</si>
  <si>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</si>
  <si>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</si>
  <si>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</si>
  <si>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</si>
  <si>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</si>
  <si>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</si>
  <si>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</si>
  <si>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</si>
  <si>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</si>
  <si>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</si>
  <si>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</si>
  <si>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</si>
  <si>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</si>
  <si>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</si>
  <si>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</si>
  <si>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</si>
  <si>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</si>
  <si>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</si>
  <si>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</si>
  <si>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</si>
  <si>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</si>
  <si>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</si>
  <si>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</si>
  <si>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</si>
  <si>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</si>
  <si>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</si>
  <si>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</si>
  <si>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</si>
  <si>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</si>
  <si>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</si>
  <si>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</si>
  <si>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</si>
  <si>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</si>
  <si>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</si>
  <si>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</si>
  <si>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</si>
  <si>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</si>
  <si>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</si>
  <si>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</si>
  <si>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</si>
  <si>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</si>
  <si>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</si>
  <si>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</si>
  <si>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</si>
  <si>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</si>
  <si>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</si>
  <si>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</si>
  <si>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</si>
  <si>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</si>
  <si>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</si>
  <si>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</si>
  <si>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</si>
  <si>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</si>
  <si>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</si>
  <si>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</si>
  <si>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</si>
  <si>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</si>
  <si>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</si>
  <si>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</si>
  <si>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</si>
  <si>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</si>
  <si>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</si>
  <si>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</si>
  <si>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</si>
  <si>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</si>
  <si>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</si>
  <si>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</si>
  <si>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</si>
  <si>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</si>
  <si>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</si>
  <si>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</si>
  <si>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</si>
  <si>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</si>
  <si>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</si>
  <si>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</si>
  <si>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</si>
  <si>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</si>
  <si>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</si>
  <si>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</si>
  <si>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</si>
  <si>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</si>
  <si>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</si>
  <si>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</si>
  <si>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</si>
  <si>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</si>
  <si>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</si>
  <si>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</si>
  <si>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</si>
  <si>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</si>
  <si>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</si>
  <si>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</si>
  <si>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</si>
  <si>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</si>
  <si>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</si>
  <si>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</si>
  <si>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</si>
  <si>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</si>
  <si>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</si>
  <si>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</si>
  <si>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</si>
  <si>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</si>
  <si>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</si>
  <si>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</si>
  <si>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</si>
  <si>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</si>
  <si>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</si>
  <si>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</si>
  <si>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</si>
  <si>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</si>
  <si>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</si>
  <si>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</si>
  <si>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</si>
  <si>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</si>
  <si>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</si>
  <si>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</si>
  <si>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</si>
  <si>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</si>
  <si>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</si>
  <si>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</si>
  <si>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</si>
  <si>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</si>
  <si>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</si>
  <si>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</si>
  <si>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</si>
  <si>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</si>
  <si>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</si>
  <si>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</si>
  <si>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</si>
  <si>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</si>
  <si>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</si>
  <si>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</si>
  <si>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</si>
  <si>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</si>
  <si>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</si>
  <si>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</si>
  <si>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</si>
  <si>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</si>
  <si>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</si>
  <si>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</si>
  <si>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</si>
  <si>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</si>
  <si>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</si>
  <si>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</si>
  <si>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</si>
  <si>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</si>
  <si>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</si>
  <si>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</si>
  <si>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</si>
  <si>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</si>
  <si>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</si>
  <si>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</si>
  <si>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</si>
  <si>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</si>
  <si>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</si>
  <si>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</si>
  <si>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</si>
  <si>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</si>
  <si>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</si>
  <si>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</si>
  <si>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</si>
  <si>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</si>
  <si>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</si>
  <si>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</si>
  <si>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</si>
  <si>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</si>
  <si>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</si>
  <si>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</si>
  <si>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</si>
  <si>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</si>
  <si>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</si>
  <si>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</si>
  <si>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</si>
  <si>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</si>
  <si>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</si>
  <si>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</si>
  <si>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</si>
  <si>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</si>
  <si>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</si>
  <si>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</si>
  <si>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</si>
  <si>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</si>
  <si>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</si>
  <si>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</si>
  <si>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</si>
  <si>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</si>
  <si>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</si>
  <si>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</si>
  <si>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</si>
  <si>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</si>
  <si>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</si>
  <si>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</si>
  <si>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</si>
  <si>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</si>
  <si>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</si>
  <si>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</si>
  <si>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</si>
  <si>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</si>
  <si>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</si>
  <si>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</si>
  <si>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</si>
  <si>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</si>
  <si>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</si>
  <si>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</si>
  <si>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</si>
  <si>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</si>
  <si>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</si>
  <si>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</si>
  <si>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</si>
  <si>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</si>
  <si>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</si>
  <si>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</si>
  <si>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</si>
  <si>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</si>
  <si>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</si>
  <si>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</si>
  <si>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</si>
  <si>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</si>
  <si>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</si>
  <si>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</si>
  <si>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</si>
  <si>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</si>
  <si>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</si>
  <si>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</si>
  <si>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</si>
  <si>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</si>
  <si>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</si>
  <si>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</si>
  <si>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</si>
  <si>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</si>
  <si>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</si>
  <si>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</si>
  <si>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</si>
  <si>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</si>
  <si>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</si>
  <si>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</si>
  <si>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</si>
  <si>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</si>
  <si>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</si>
  <si>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</si>
  <si>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</si>
  <si>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</si>
  <si>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</si>
  <si>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</si>
  <si>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</si>
  <si>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</si>
  <si>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</si>
  <si>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</si>
  <si>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</si>
  <si>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</si>
  <si>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</si>
  <si>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</si>
  <si>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</si>
  <si>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</si>
  <si>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</si>
  <si>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</si>
  <si>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</si>
  <si>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</si>
  <si>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</si>
  <si>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</si>
  <si>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</si>
  <si>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</si>
  <si>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</si>
  <si>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</si>
  <si>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</si>
  <si>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</si>
  <si>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</si>
  <si>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</si>
  <si>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</si>
  <si>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</si>
  <si>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</si>
  <si>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</si>
  <si>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</si>
  <si>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</si>
  <si>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</si>
  <si>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</si>
  <si>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</si>
  <si>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</si>
  <si>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</si>
  <si>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</si>
  <si>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</si>
  <si>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</si>
  <si>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</si>
  <si>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</si>
  <si>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</si>
  <si>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</si>
  <si>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</si>
  <si>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</si>
  <si>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</si>
  <si>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</si>
  <si>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</si>
  <si>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</si>
  <si>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</si>
  <si>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</si>
  <si>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</si>
  <si>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</si>
  <si>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</si>
  <si>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</si>
  <si>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</si>
  <si>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</si>
  <si>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</si>
  <si>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</si>
  <si>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</si>
  <si>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</si>
  <si>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</si>
  <si>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</si>
  <si>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</si>
  <si>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</si>
  <si>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</si>
  <si>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</si>
  <si>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</si>
  <si>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</si>
  <si>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</si>
  <si>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</si>
  <si>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</si>
  <si>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</si>
  <si>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</si>
  <si>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</si>
  <si>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</si>
  <si>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</si>
  <si>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</si>
  <si>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</si>
  <si>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</si>
  <si>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</si>
  <si>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</si>
  <si>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</si>
  <si>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</si>
  <si>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</si>
  <si>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</si>
  <si>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</si>
  <si>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</si>
  <si>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</si>
  <si>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</si>
  <si>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</si>
  <si>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</si>
  <si>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</si>
  <si>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</si>
  <si>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</si>
  <si>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</si>
  <si>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</si>
  <si>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</si>
  <si>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</si>
  <si>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</si>
  <si>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</si>
  <si>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</si>
  <si>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</si>
  <si>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</si>
  <si>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</si>
  <si>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</si>
  <si>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</si>
  <si>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</si>
  <si>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</si>
  <si>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</si>
  <si>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</si>
  <si>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</si>
  <si>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</si>
  <si>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</si>
  <si>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</si>
  <si>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</si>
  <si>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</si>
  <si>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</si>
  <si>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</si>
  <si>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</si>
  <si>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</si>
  <si>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</si>
  <si>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</si>
  <si>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</si>
  <si>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</si>
  <si>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</si>
  <si>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</si>
  <si>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</si>
  <si>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</si>
  <si>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</si>
  <si>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</si>
  <si>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</si>
  <si>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</si>
  <si>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</si>
  <si>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</si>
  <si>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</si>
  <si>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</si>
  <si>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</si>
  <si>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</si>
  <si>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</si>
  <si>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</si>
  <si>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</si>
  <si>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</si>
  <si>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</si>
  <si>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</si>
  <si>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</si>
  <si>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</si>
  <si>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</si>
  <si>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</si>
  <si>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</si>
  <si>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</si>
  <si>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</si>
  <si>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</si>
  <si>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</si>
  <si>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</si>
  <si>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</si>
  <si>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</si>
  <si>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</si>
  <si>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</si>
  <si>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</si>
  <si>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</si>
  <si>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</si>
  <si>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</si>
  <si>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</si>
  <si>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</si>
  <si>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</si>
  <si>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</si>
  <si>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</si>
  <si>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</si>
  <si>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</si>
  <si>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</si>
  <si>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</si>
  <si>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</si>
  <si>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</si>
  <si>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</si>
  <si>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</si>
  <si>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</si>
  <si>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</si>
  <si>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</si>
  <si>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</si>
  <si>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</si>
  <si>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</si>
  <si>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</si>
  <si>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</si>
  <si>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</si>
  <si>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</si>
  <si>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</si>
  <si>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</si>
  <si>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</si>
  <si>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</si>
  <si>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</si>
  <si>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</si>
  <si>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</si>
  <si>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</si>
  <si>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</si>
  <si>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</si>
  <si>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</si>
  <si>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</si>
  <si>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</si>
  <si>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</si>
  <si>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</si>
  <si>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</si>
  <si>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</si>
  <si>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</si>
  <si>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</si>
  <si>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</si>
  <si>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</si>
  <si>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</si>
  <si>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</si>
  <si>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</si>
  <si>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</si>
  <si>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</si>
  <si>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</si>
  <si>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</si>
  <si>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</si>
  <si>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</si>
  <si>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</si>
  <si>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</si>
  <si>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</si>
  <si>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</si>
  <si>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</si>
  <si>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</si>
  <si>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</si>
  <si>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</si>
  <si>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</si>
  <si>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</si>
  <si>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</si>
  <si>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</si>
  <si>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</si>
  <si>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</si>
  <si>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</si>
  <si>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</si>
  <si>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</si>
  <si>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</si>
  <si>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</si>
  <si>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</si>
  <si>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</si>
  <si>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</si>
  <si>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</si>
  <si>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</si>
  <si>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</si>
  <si>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</si>
  <si>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</si>
  <si>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</si>
  <si>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</si>
  <si>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</si>
  <si>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</si>
  <si>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</si>
  <si>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</si>
  <si>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</si>
  <si>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</si>
  <si>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</si>
  <si>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</si>
  <si>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</si>
  <si>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</si>
  <si>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</si>
  <si>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</si>
  <si>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</si>
  <si>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</si>
  <si>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</si>
  <si>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</si>
  <si>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</si>
  <si>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</si>
  <si>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</si>
  <si>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</si>
  <si>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</si>
  <si>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</si>
  <si>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</si>
  <si>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</si>
  <si>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</si>
  <si>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</si>
  <si>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</si>
  <si>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</si>
  <si>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</si>
  <si>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</si>
  <si>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</si>
  <si>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</si>
  <si>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</si>
  <si>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</si>
  <si>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</si>
  <si>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</si>
  <si>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</si>
  <si>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</si>
  <si>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</si>
  <si>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</si>
  <si>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</si>
  <si>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</si>
  <si>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</si>
  <si>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</si>
  <si>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</si>
  <si>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</si>
  <si>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</si>
  <si>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</si>
  <si>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</si>
  <si>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</si>
  <si>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</si>
  <si>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</si>
  <si>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</si>
  <si>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</si>
  <si>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</si>
  <si>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</si>
  <si>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</si>
  <si>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</si>
  <si>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</si>
  <si>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</si>
  <si>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</si>
  <si>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</si>
  <si>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</si>
  <si>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</si>
  <si>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</si>
  <si>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</si>
  <si>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</si>
  <si>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</si>
  <si>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</si>
  <si>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</si>
  <si>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</si>
  <si>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</si>
  <si>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</si>
  <si>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</si>
  <si>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</si>
  <si>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</si>
  <si>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</si>
  <si>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</si>
  <si>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</si>
  <si>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</si>
  <si>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</si>
  <si>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</si>
  <si>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</si>
  <si>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</si>
  <si>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</si>
  <si>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</si>
  <si>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</si>
  <si>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</si>
  <si>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</si>
  <si>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</si>
  <si>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</si>
  <si>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</si>
  <si>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</si>
  <si>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</si>
  <si>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</si>
  <si>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</si>
  <si>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</si>
  <si>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</si>
  <si>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</si>
  <si>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</si>
  <si>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</si>
  <si>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</si>
  <si>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</si>
  <si>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</si>
  <si>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</si>
  <si>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</si>
  <si>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</si>
  <si>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</si>
  <si>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</si>
  <si>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</si>
  <si>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</si>
  <si>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</si>
  <si>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</si>
  <si>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</si>
  <si>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</si>
  <si>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</si>
  <si>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</si>
  <si>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</si>
  <si>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</si>
  <si>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</si>
  <si>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</si>
  <si>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</si>
  <si>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</si>
  <si>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</si>
  <si>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</si>
  <si>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</si>
  <si>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</si>
  <si>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</si>
  <si>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</si>
  <si>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</si>
  <si>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</si>
  <si>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</si>
  <si>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</si>
  <si>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</si>
  <si>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</si>
  <si>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</si>
  <si>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</si>
  <si>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</si>
  <si>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</si>
  <si>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</si>
  <si>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</si>
  <si>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</si>
  <si>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</si>
  <si>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</si>
  <si>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</si>
  <si>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</si>
  <si>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</si>
  <si>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</si>
  <si>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</si>
  <si>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</si>
  <si>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</si>
  <si>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</si>
  <si>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</si>
  <si>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</si>
  <si>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</si>
  <si>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</si>
  <si>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</si>
  <si>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</si>
  <si>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</si>
  <si>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</si>
  <si>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</si>
  <si>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</si>
  <si>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</si>
  <si>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</si>
  <si>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</si>
  <si>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</si>
  <si>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</si>
  <si>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</si>
  <si>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</si>
  <si>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</si>
  <si>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</si>
  <si>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</si>
  <si>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</si>
  <si>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</si>
  <si>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</si>
  <si>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</si>
  <si>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</si>
  <si>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</si>
  <si>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</si>
  <si>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</si>
  <si>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</si>
  <si>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</si>
  <si>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</si>
  <si>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</si>
  <si>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</si>
  <si>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</si>
  <si>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</si>
  <si>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</si>
  <si>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</si>
  <si>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</si>
  <si>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</si>
  <si>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</si>
  <si>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</si>
  <si>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</si>
  <si>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</si>
  <si>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</si>
  <si>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</si>
  <si>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</si>
  <si>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</si>
  <si>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</si>
  <si>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</si>
  <si>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</si>
  <si>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</si>
  <si>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</si>
  <si>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</si>
  <si>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</si>
  <si>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</si>
  <si>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</si>
  <si>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</si>
  <si>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</si>
  <si>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</si>
  <si>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</si>
  <si>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</si>
  <si>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</si>
  <si>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</si>
  <si>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</si>
  <si>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</si>
  <si>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</si>
  <si>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</si>
  <si>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</si>
  <si>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</si>
  <si>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</si>
  <si>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</si>
  <si>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</si>
  <si>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</si>
  <si>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</si>
  <si>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</si>
  <si>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</si>
  <si>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</si>
  <si>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</si>
  <si>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</si>
  <si>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</si>
  <si>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</si>
  <si>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</si>
  <si>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</si>
  <si>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</si>
  <si>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</si>
  <si>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</si>
  <si>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</si>
  <si>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</si>
  <si>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</si>
  <si>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</si>
  <si>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</si>
  <si>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</si>
  <si>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</si>
  <si>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</si>
  <si>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</si>
  <si>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</si>
  <si>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</si>
  <si>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</si>
  <si>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</si>
  <si>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</si>
  <si>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</si>
  <si>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</si>
  <si>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</si>
  <si>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</si>
  <si>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</si>
  <si>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</si>
  <si>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</si>
  <si>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</si>
  <si>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</si>
  <si>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</si>
  <si>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</si>
  <si>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</si>
  <si>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</si>
  <si>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</si>
  <si>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</si>
  <si>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</si>
  <si>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</si>
  <si>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</si>
  <si>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</si>
  <si>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</si>
  <si>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</si>
  <si>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</si>
  <si>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</si>
  <si>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</si>
  <si>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</si>
  <si>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</si>
  <si>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</si>
  <si>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</si>
  <si>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</si>
  <si>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</si>
  <si>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</si>
  <si>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</si>
  <si>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</si>
  <si>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</si>
  <si>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</si>
  <si>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</si>
  <si>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</si>
  <si>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</si>
  <si>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</si>
  <si>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</si>
  <si>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</si>
  <si>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</si>
  <si>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</si>
  <si>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</si>
  <si>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</si>
  <si>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</si>
  <si>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</si>
  <si>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</si>
  <si>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</si>
  <si>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</si>
  <si>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</si>
  <si>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</si>
  <si>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</si>
  <si>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</si>
  <si>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</si>
  <si>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</si>
  <si>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</si>
  <si>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</si>
  <si>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</si>
  <si>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</si>
  <si>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</si>
  <si>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</si>
  <si>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</si>
  <si>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</si>
  <si>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</si>
  <si>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</si>
  <si>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</si>
  <si>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</si>
  <si>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</si>
  <si>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</si>
  <si>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</si>
  <si>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</si>
  <si>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</si>
  <si>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</si>
  <si>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</si>
  <si>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</si>
  <si>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</si>
  <si>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</si>
  <si>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</si>
  <si>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</si>
  <si>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</si>
  <si>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</si>
  <si>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</si>
  <si>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</si>
  <si>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</si>
  <si>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</si>
  <si>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</si>
  <si>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</si>
  <si>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</si>
  <si>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</si>
  <si>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</si>
  <si>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</si>
  <si>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</si>
  <si>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</si>
  <si>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</si>
  <si>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</si>
  <si>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</si>
  <si>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</si>
  <si>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</si>
  <si>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</si>
  <si>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</si>
  <si>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</si>
  <si>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</si>
  <si>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</si>
  <si>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</si>
  <si>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</si>
  <si>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</si>
  <si>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</si>
  <si>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</si>
  <si>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</si>
  <si>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</si>
  <si>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</si>
  <si>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</si>
  <si>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</si>
  <si>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</si>
  <si>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</si>
  <si>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</si>
  <si>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</si>
  <si>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</si>
  <si>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</si>
  <si>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</si>
  <si>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</si>
  <si>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</si>
  <si>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</si>
  <si>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</si>
  <si>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</si>
  <si>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</si>
  <si>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</si>
  <si>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</si>
  <si>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</si>
  <si>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</si>
  <si>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</si>
  <si>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</si>
  <si>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</si>
  <si>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</si>
  <si>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</si>
  <si>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</si>
  <si>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</si>
  <si>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</si>
  <si>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</si>
  <si>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</si>
  <si>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</si>
  <si>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</si>
  <si>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</si>
  <si>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</si>
  <si>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</si>
  <si>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</si>
  <si>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</si>
  <si>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</si>
  <si>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</si>
  <si>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</si>
  <si>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</si>
  <si>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</si>
  <si>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</si>
  <si>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</si>
  <si>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</si>
  <si>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</si>
  <si>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</si>
  <si>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</si>
  <si>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</si>
  <si>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</si>
  <si>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</si>
  <si>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</si>
  <si>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</si>
  <si>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</si>
  <si>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</si>
  <si>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</si>
  <si>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</si>
  <si>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</si>
  <si>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</si>
  <si>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</si>
  <si>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</si>
  <si>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</si>
  <si>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</si>
  <si>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</si>
  <si>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</si>
  <si>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</si>
  <si>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</si>
  <si>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</si>
  <si>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</si>
  <si>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</si>
  <si>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</si>
  <si>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</si>
  <si>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</si>
  <si>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</si>
  <si>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</si>
  <si>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</si>
  <si>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</si>
  <si>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</si>
  <si>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</si>
  <si>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</si>
  <si>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</si>
  <si>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</si>
  <si>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</si>
  <si>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</si>
  <si>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</si>
  <si>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</si>
  <si>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</si>
  <si>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</si>
  <si>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</si>
  <si>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</si>
  <si>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</si>
  <si>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</si>
  <si>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</si>
  <si>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</si>
  <si>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</si>
  <si>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</si>
  <si>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</si>
  <si>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</si>
  <si>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</si>
  <si>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</si>
  <si>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</si>
  <si>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</si>
  <si>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</si>
  <si>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</si>
  <si>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</si>
  <si>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</si>
  <si>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</si>
  <si>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</si>
  <si>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</si>
  <si>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</si>
  <si>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</si>
  <si>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</si>
  <si>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</si>
  <si>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</si>
  <si>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</si>
  <si>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</si>
  <si>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</si>
  <si>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</si>
  <si>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</si>
  <si>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</si>
  <si>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</si>
  <si>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</si>
  <si>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</si>
  <si>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</si>
  <si>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</si>
  <si>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</si>
  <si>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</si>
  <si>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</si>
  <si>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</si>
  <si>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</si>
  <si>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</si>
  <si>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</si>
  <si>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</si>
  <si>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</si>
  <si>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</si>
  <si>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</si>
  <si>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</si>
  <si>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</si>
  <si>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</si>
  <si>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</si>
  <si>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</si>
  <si>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</si>
  <si>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</si>
  <si>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</si>
  <si>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</si>
  <si>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</si>
  <si>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</si>
  <si>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</si>
  <si>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</si>
  <si>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</si>
  <si>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</si>
  <si>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</si>
  <si>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</si>
  <si>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</si>
  <si>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</si>
  <si>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</si>
  <si>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</si>
  <si>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</si>
  <si>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</si>
  <si>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</si>
  <si>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</si>
  <si>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</si>
  <si>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</si>
  <si>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</si>
  <si>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</si>
  <si>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</si>
  <si>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</si>
  <si>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</si>
  <si>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</si>
  <si>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</si>
  <si>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</si>
  <si>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</si>
  <si>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</si>
  <si>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</si>
  <si>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</si>
  <si>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</si>
  <si>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</si>
  <si>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</si>
  <si>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</si>
  <si>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</si>
  <si>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</si>
  <si>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</si>
  <si>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</si>
  <si>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</si>
  <si>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</si>
  <si>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</si>
  <si>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</si>
  <si>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</si>
  <si>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</si>
  <si>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</si>
  <si>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</si>
  <si>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</si>
  <si>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</si>
  <si>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</si>
  <si>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</si>
  <si>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</si>
  <si>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</si>
  <si>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</si>
  <si>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</si>
  <si>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</si>
  <si>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</si>
  <si>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</si>
  <si>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</si>
  <si>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</si>
  <si>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</si>
  <si>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</si>
  <si>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</si>
  <si>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</si>
  <si>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</si>
  <si>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</si>
  <si>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</si>
  <si>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</si>
  <si>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</si>
  <si>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</si>
  <si>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</si>
  <si>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</si>
  <si>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</si>
  <si>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</si>
  <si>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</si>
  <si>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</si>
  <si>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</si>
  <si>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</si>
  <si>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</si>
  <si>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</si>
  <si>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</si>
  <si>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</si>
  <si>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</si>
  <si>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</si>
  <si>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</si>
  <si>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</si>
  <si>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</si>
  <si>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</si>
  <si>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</si>
  <si>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</si>
  <si>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</si>
  <si>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</si>
  <si>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</si>
  <si>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</si>
  <si>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</si>
  <si>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</si>
  <si>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</si>
  <si>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</si>
  <si>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</si>
  <si>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</si>
  <si>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</si>
  <si>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</si>
  <si>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</si>
  <si>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</si>
  <si>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</si>
  <si>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</si>
  <si>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</si>
  <si>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</si>
  <si>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</si>
  <si>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</si>
  <si>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</si>
  <si>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</si>
  <si>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</si>
  <si>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</si>
  <si>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</si>
  <si>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</si>
  <si>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</si>
  <si>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</si>
  <si>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</si>
  <si>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</si>
  <si>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</si>
  <si>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</si>
  <si>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</si>
  <si>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</si>
  <si>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</si>
  <si>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</si>
  <si>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</si>
  <si>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</si>
  <si>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</si>
  <si>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</si>
  <si>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</si>
  <si>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</si>
  <si>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</si>
  <si>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</si>
  <si>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</si>
  <si>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</si>
  <si>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</si>
  <si>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</si>
  <si>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</si>
  <si>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</si>
  <si>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</si>
  <si>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</si>
  <si>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</si>
  <si>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</si>
  <si>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</si>
  <si>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</si>
  <si>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</si>
  <si>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</si>
  <si>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</si>
  <si>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</si>
  <si>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</si>
  <si>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</si>
  <si>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</si>
  <si>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</si>
  <si>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</si>
  <si>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</si>
  <si>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</si>
  <si>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</si>
  <si>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</si>
  <si>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</si>
  <si>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</si>
  <si>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</si>
  <si>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</si>
  <si>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</si>
  <si>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</si>
  <si>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</si>
  <si>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</si>
  <si>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</si>
  <si>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</si>
  <si>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</si>
  <si>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</si>
  <si>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</si>
  <si>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</si>
  <si>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</si>
  <si>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</si>
  <si>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</si>
  <si>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</si>
  <si>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</si>
  <si>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</si>
  <si>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</si>
  <si>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</si>
  <si>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</si>
  <si>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</si>
  <si>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</si>
  <si>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</si>
  <si>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</si>
  <si>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</si>
  <si>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</si>
  <si>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</si>
  <si>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</si>
  <si>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</si>
  <si>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</si>
  <si>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</si>
  <si>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</si>
  <si>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</si>
  <si>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</si>
  <si>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</si>
  <si>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</si>
  <si>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</si>
  <si>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</si>
  <si>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</si>
  <si>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</si>
  <si>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</si>
  <si>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</si>
  <si>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</si>
  <si>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</si>
  <si>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</si>
  <si>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</si>
  <si>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</si>
  <si>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</si>
  <si>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</si>
  <si>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</si>
  <si>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</si>
  <si>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</si>
  <si>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</si>
  <si>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</si>
  <si>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</si>
  <si>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</si>
  <si>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</si>
  <si>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</si>
  <si>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</si>
  <si>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</si>
  <si>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</si>
  <si>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</si>
  <si>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</si>
  <si>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</si>
  <si>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</si>
  <si>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</si>
  <si>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</si>
  <si>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</si>
  <si>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</si>
  <si>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</si>
  <si>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</si>
  <si>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</si>
  <si>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</si>
  <si>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</si>
  <si>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</si>
  <si>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</si>
  <si>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</si>
  <si>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</si>
  <si>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</si>
  <si>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</si>
  <si>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</si>
  <si>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</si>
  <si>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</si>
  <si>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</si>
  <si>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</si>
  <si>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</si>
  <si>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</si>
  <si>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</si>
  <si>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</si>
  <si>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</si>
  <si>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</si>
  <si>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</si>
  <si>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</si>
  <si>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</si>
  <si>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</si>
  <si>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</si>
  <si>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</si>
  <si>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</si>
  <si>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</si>
  <si>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</si>
  <si>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</si>
  <si>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</si>
  <si>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</si>
  <si>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</si>
  <si>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</si>
  <si>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</si>
  <si>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</si>
  <si>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</si>
  <si>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</si>
  <si>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</si>
  <si>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</si>
  <si>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</si>
  <si>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</si>
  <si>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</si>
  <si>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</si>
  <si>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</si>
  <si>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</si>
  <si>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</si>
  <si>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</si>
  <si>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</si>
  <si>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</si>
  <si>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</si>
  <si>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</si>
  <si>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</si>
  <si>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</si>
  <si>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</si>
  <si>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</si>
  <si>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</si>
  <si>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</si>
  <si>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</si>
  <si>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</si>
  <si>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</si>
  <si>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</si>
  <si>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</si>
  <si>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</si>
  <si>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</si>
  <si>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</si>
  <si>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</si>
  <si>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</si>
  <si>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</si>
  <si>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</si>
  <si>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</si>
  <si>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</si>
  <si>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</si>
  <si>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</si>
  <si>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</si>
  <si>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</si>
  <si>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</si>
  <si>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</si>
  <si>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</si>
  <si>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</si>
  <si>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</si>
  <si>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</si>
  <si>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</si>
  <si>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</si>
  <si>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</si>
  <si>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</si>
  <si>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</si>
  <si>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</si>
  <si>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</si>
  <si>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</si>
  <si>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</si>
  <si>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</si>
  <si>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</si>
  <si>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</si>
  <si>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</si>
  <si>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</si>
  <si>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</si>
  <si>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</si>
  <si>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</si>
  <si>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</si>
  <si>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</si>
  <si>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</si>
  <si>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</si>
  <si>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</si>
  <si>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</si>
  <si>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</si>
  <si>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</si>
  <si>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</si>
  <si>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</si>
  <si>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</si>
  <si>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</si>
  <si>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</si>
  <si>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</si>
  <si>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</si>
  <si>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</si>
  <si>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</si>
  <si>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</si>
  <si>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</si>
  <si>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</si>
  <si>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</si>
  <si>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</si>
  <si>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</si>
  <si>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</si>
  <si>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</si>
  <si>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</si>
  <si>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</si>
  <si>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</si>
  <si>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</si>
  <si>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</si>
  <si>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</si>
  <si>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</si>
  <si>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</si>
  <si>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</si>
  <si>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</si>
  <si>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</si>
  <si>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</si>
  <si>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</si>
  <si>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</si>
  <si>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</si>
  <si>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</si>
  <si>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</si>
  <si>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</si>
  <si>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</si>
  <si>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</si>
  <si>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</si>
  <si>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</si>
  <si>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</si>
  <si>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</si>
  <si>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</si>
  <si>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</si>
  <si>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</si>
  <si>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</si>
  <si>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</si>
  <si>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</si>
  <si>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</si>
  <si>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</si>
  <si>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</si>
  <si>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</si>
  <si>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</si>
  <si>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</si>
  <si>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</si>
  <si>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</si>
  <si>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</si>
  <si>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</si>
  <si>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</si>
  <si>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</si>
  <si>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</si>
  <si>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</si>
  <si>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</si>
  <si>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</si>
  <si>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</si>
  <si>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</si>
  <si>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</si>
  <si>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</si>
  <si>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</si>
  <si>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</si>
  <si>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</si>
  <si>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</si>
  <si>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</si>
  <si>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</si>
  <si>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</si>
  <si>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</si>
  <si>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</si>
  <si>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</si>
  <si>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</si>
  <si>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</si>
  <si>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</si>
  <si>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</si>
  <si>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</si>
  <si>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</si>
  <si>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</si>
  <si>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</si>
  <si>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</si>
  <si>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</si>
  <si>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</si>
  <si>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</si>
  <si>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</si>
  <si>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</si>
  <si>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</si>
  <si>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</si>
  <si>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</si>
  <si>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</si>
  <si>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</si>
  <si>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</si>
  <si>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</si>
  <si>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</si>
  <si>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</si>
  <si>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</si>
  <si>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</si>
  <si>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</si>
  <si>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</si>
  <si>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</si>
  <si>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</si>
  <si>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</si>
  <si>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</si>
  <si>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</si>
  <si>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</si>
  <si>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</si>
  <si>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</si>
  <si>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</si>
  <si>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</si>
  <si>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</si>
  <si>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</si>
  <si>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</si>
  <si>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</si>
  <si>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</si>
  <si>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</si>
  <si>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</si>
  <si>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</si>
  <si>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</si>
  <si>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</si>
  <si>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</si>
  <si>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</si>
  <si>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</si>
  <si>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</si>
  <si>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</si>
  <si>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</si>
  <si>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</si>
  <si>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</si>
  <si>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</si>
  <si>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</si>
  <si>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</si>
  <si>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</si>
  <si>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</si>
  <si>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</si>
  <si>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</si>
  <si>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</si>
  <si>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</si>
  <si>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</si>
  <si>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</si>
  <si>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</si>
  <si>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</si>
  <si>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</si>
  <si>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</si>
  <si>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</si>
  <si>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</si>
  <si>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</si>
  <si>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</si>
  <si>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</si>
  <si>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</si>
  <si>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</si>
  <si>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</si>
  <si>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</si>
  <si>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</si>
  <si>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</si>
  <si>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</si>
  <si>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</si>
  <si>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</si>
  <si>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</si>
  <si>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</si>
  <si>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</si>
  <si>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</si>
  <si>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</si>
  <si>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</si>
  <si>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</si>
  <si>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</si>
  <si>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</si>
  <si>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</si>
  <si>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</si>
  <si>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</si>
  <si>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</si>
  <si>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</si>
  <si>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</si>
  <si>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</si>
  <si>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</si>
  <si>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</si>
  <si>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</si>
  <si>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</si>
  <si>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</si>
  <si>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</si>
  <si>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</si>
  <si>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</si>
  <si>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</si>
  <si>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</si>
  <si>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</si>
  <si>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</si>
  <si>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</si>
  <si>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</si>
  <si>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</si>
  <si>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</si>
  <si>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</si>
  <si>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</si>
  <si>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</si>
  <si>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</si>
  <si>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</si>
  <si>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</si>
  <si>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</si>
  <si>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</si>
  <si>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</si>
  <si>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</si>
  <si>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</si>
  <si>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</si>
  <si>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</si>
  <si>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</si>
  <si>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</si>
  <si>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</si>
  <si>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</si>
  <si>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</si>
  <si>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</si>
  <si>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</si>
  <si>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</si>
  <si>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</si>
  <si>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</si>
  <si>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</si>
  <si>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</si>
  <si>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</si>
  <si>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</si>
  <si>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</si>
  <si>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</si>
  <si>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</si>
  <si>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</si>
  <si>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</si>
  <si>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</si>
  <si>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</si>
  <si>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</si>
  <si>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</si>
  <si>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</si>
  <si>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</si>
  <si>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</si>
  <si>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</si>
  <si>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</si>
  <si>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</si>
  <si>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</si>
  <si>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</si>
  <si>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</si>
  <si>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</si>
  <si>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</si>
  <si>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</si>
  <si>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</si>
  <si>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</si>
  <si>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</si>
  <si>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</si>
  <si>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</si>
  <si>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</si>
  <si>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</si>
  <si>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</si>
  <si>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</si>
  <si>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</si>
  <si>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</si>
  <si>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</si>
  <si>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</si>
  <si>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</si>
  <si>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</si>
  <si>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</si>
  <si>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</si>
  <si>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</si>
  <si>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</si>
  <si>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</si>
  <si>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</si>
  <si>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</si>
  <si>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</si>
  <si>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</si>
  <si>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</si>
  <si>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</si>
  <si>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</si>
  <si>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</si>
  <si>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</si>
  <si>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</si>
  <si>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</si>
  <si>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</si>
  <si>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</si>
  <si>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</si>
  <si>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</si>
  <si>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</si>
  <si>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</si>
  <si>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</si>
  <si>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</si>
  <si>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</si>
  <si>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</si>
  <si>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</si>
  <si>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</si>
  <si>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</si>
  <si>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</si>
  <si>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</si>
  <si>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</si>
  <si>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</si>
  <si>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</si>
  <si>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</si>
  <si>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</si>
  <si>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</si>
  <si>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</si>
  <si>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</si>
  <si>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</si>
  <si>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</si>
  <si>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</si>
  <si>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</si>
  <si>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</si>
  <si>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</si>
  <si>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</si>
  <si>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</si>
  <si>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</si>
  <si>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</si>
  <si>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</si>
  <si>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</si>
  <si>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</si>
  <si>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</si>
  <si>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</si>
  <si>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</si>
  <si>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</si>
  <si>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</si>
  <si>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</si>
  <si>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</si>
  <si>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</si>
  <si>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</si>
  <si>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</si>
  <si>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</si>
  <si>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</si>
  <si>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</si>
  <si>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</si>
  <si>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</si>
  <si>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</si>
  <si>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</si>
  <si>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</si>
  <si>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</si>
  <si>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</si>
  <si>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</si>
  <si>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</si>
  <si>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</si>
  <si>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</si>
  <si>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</si>
  <si>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</si>
  <si>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</si>
  <si>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</si>
  <si>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</si>
  <si>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</si>
  <si>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</si>
  <si>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</si>
  <si>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</si>
  <si>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</si>
  <si>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</si>
  <si>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</si>
  <si>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</si>
  <si>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</si>
  <si>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</si>
  <si>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</si>
  <si>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</si>
  <si>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</si>
  <si>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</si>
  <si>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</si>
  <si>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</si>
  <si>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</si>
  <si>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</si>
  <si>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</si>
  <si>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</si>
  <si>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</si>
  <si>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</si>
  <si>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</si>
  <si>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</si>
  <si>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</si>
  <si>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</si>
  <si>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</si>
  <si>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</si>
  <si>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</si>
  <si>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</si>
  <si>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</si>
  <si>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</si>
  <si>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</si>
  <si>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</si>
  <si>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</si>
  <si>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</si>
  <si>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</si>
  <si>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</si>
  <si>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</si>
  <si>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</si>
  <si>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</si>
  <si>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</si>
  <si>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</si>
  <si>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</si>
  <si>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</si>
  <si>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</si>
  <si>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</si>
  <si>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</si>
  <si>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</si>
  <si>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</si>
  <si>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</si>
  <si>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</si>
  <si>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</si>
  <si>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</si>
  <si>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</si>
  <si>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</si>
  <si>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</si>
  <si>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</si>
  <si>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</si>
  <si>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</si>
  <si>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</si>
  <si>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</si>
  <si>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</si>
  <si>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</si>
  <si>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</si>
  <si>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</si>
  <si>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</si>
  <si>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</si>
  <si>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</si>
  <si>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</si>
  <si>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</si>
  <si>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</si>
  <si>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</si>
  <si>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</si>
  <si>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</si>
  <si>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</si>
  <si>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</si>
  <si>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</si>
  <si>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</si>
  <si>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</si>
  <si>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</si>
  <si>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</si>
  <si>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</si>
  <si>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</si>
  <si>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</si>
  <si>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</si>
  <si>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</si>
  <si>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</si>
  <si>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</si>
  <si>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</si>
  <si>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</si>
  <si>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</si>
  <si>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</si>
  <si>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</si>
  <si>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</si>
  <si>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</si>
  <si>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</si>
  <si>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</si>
  <si>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</si>
  <si>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</si>
  <si>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</si>
  <si>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</si>
  <si>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</si>
  <si>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</si>
  <si>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</si>
  <si>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</si>
  <si>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</si>
  <si>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</si>
  <si>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</si>
  <si>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</si>
  <si>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</si>
  <si>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</si>
  <si>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</si>
  <si>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</si>
  <si>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</si>
  <si>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</si>
  <si>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</si>
  <si>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</si>
  <si>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</si>
  <si>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</si>
  <si>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</si>
  <si>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</si>
  <si>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</si>
  <si>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</si>
  <si>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</si>
  <si>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</si>
  <si>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</si>
  <si>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</si>
  <si>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</si>
  <si>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</si>
  <si>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</si>
  <si>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</si>
  <si>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</si>
  <si>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</si>
  <si>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</si>
  <si>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</si>
  <si>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</si>
  <si>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</si>
  <si>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</si>
  <si>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</si>
  <si>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</si>
  <si>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</si>
  <si>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</si>
  <si>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</si>
  <si>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</si>
  <si>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</si>
  <si>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</si>
  <si>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</si>
  <si>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</si>
  <si>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</si>
  <si>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</si>
  <si>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</si>
  <si>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</si>
  <si>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</si>
  <si>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</si>
  <si>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</si>
  <si>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</si>
  <si>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</si>
  <si>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</si>
  <si>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</si>
  <si>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</si>
  <si>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</si>
  <si>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</si>
  <si>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</si>
  <si>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</si>
  <si>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</si>
  <si>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</si>
  <si>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</si>
  <si>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</si>
  <si>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</si>
  <si>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</si>
  <si>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</si>
  <si>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</si>
  <si>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</si>
  <si>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</si>
  <si>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</si>
  <si>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</si>
  <si>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</si>
  <si>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</si>
  <si>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</si>
  <si>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</si>
  <si>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</si>
  <si>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</si>
  <si>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</si>
  <si>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</si>
  <si>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</si>
  <si>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</si>
  <si>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</si>
  <si>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</si>
  <si>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</si>
  <si>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</si>
  <si>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</si>
  <si>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</si>
  <si>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</si>
  <si>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</si>
  <si>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</si>
  <si>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</si>
  <si>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</si>
  <si>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</si>
  <si>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</si>
  <si>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</si>
  <si>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</si>
  <si>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</si>
  <si>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</si>
  <si>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</si>
  <si>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</si>
  <si>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</si>
  <si>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</si>
  <si>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</si>
  <si>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</si>
  <si>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</si>
  <si>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</si>
  <si>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</si>
  <si>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</si>
  <si>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</si>
  <si>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</si>
  <si>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</si>
  <si>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</si>
  <si>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</si>
  <si>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</si>
  <si>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</si>
  <si>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</si>
  <si>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</si>
  <si>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</si>
  <si>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</si>
  <si>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</si>
  <si>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</si>
  <si>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</si>
  <si>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</si>
  <si>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</si>
  <si>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</si>
  <si>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</si>
  <si>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</si>
  <si>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</si>
  <si>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</si>
  <si>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</si>
  <si>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</si>
  <si>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</si>
  <si>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</si>
  <si>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</si>
  <si>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</si>
  <si>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</si>
  <si>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</si>
  <si>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</si>
  <si>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</si>
  <si>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</si>
  <si>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</si>
  <si>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</si>
  <si>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</si>
  <si>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</si>
  <si>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</si>
  <si>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</si>
  <si>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</si>
  <si>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</si>
  <si>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</si>
  <si>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</si>
  <si>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</si>
  <si>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</si>
  <si>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</si>
  <si>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</si>
  <si>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</si>
  <si>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</si>
  <si>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</si>
  <si>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</si>
  <si>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</si>
  <si>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</si>
  <si>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</si>
  <si>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</si>
  <si>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</si>
  <si>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</si>
  <si>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</si>
  <si>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</si>
  <si>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</si>
  <si>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</si>
  <si>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</si>
  <si>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</si>
  <si>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</si>
  <si>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</si>
  <si>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</si>
  <si>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</si>
  <si>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</si>
  <si>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</si>
  <si>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</si>
  <si>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</si>
  <si>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</si>
  <si>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</si>
  <si>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</si>
  <si>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</si>
  <si>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</si>
  <si>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</si>
  <si>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</si>
  <si>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</si>
  <si>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</si>
  <si>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</si>
  <si>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</si>
  <si>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</si>
  <si>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</si>
  <si>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</si>
  <si>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</si>
  <si>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</si>
  <si>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</si>
  <si>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</si>
  <si>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</si>
  <si>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</si>
  <si>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</si>
  <si>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</si>
  <si>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</si>
  <si>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</si>
  <si>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</si>
  <si>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</si>
  <si>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</si>
  <si>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</si>
  <si>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</si>
  <si>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</si>
  <si>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</si>
  <si>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</si>
  <si>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</si>
  <si>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</si>
  <si>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</si>
  <si>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</si>
  <si>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</si>
  <si>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</si>
  <si>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</si>
  <si>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</si>
  <si>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</si>
  <si>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</si>
  <si>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</si>
  <si>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</si>
  <si>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</si>
  <si>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</si>
  <si>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</si>
  <si>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</si>
  <si>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</si>
  <si>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</si>
  <si>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</si>
  <si>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</si>
  <si>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</si>
  <si>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</si>
  <si>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</si>
  <si>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</si>
  <si>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</si>
  <si>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</si>
  <si>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</si>
  <si>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</si>
  <si>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</si>
  <si>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</si>
  <si>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</si>
  <si>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</si>
  <si>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</si>
  <si>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</si>
  <si>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</si>
  <si>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</si>
  <si>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</si>
  <si>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</si>
  <si>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</si>
  <si>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</si>
  <si>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</si>
  <si>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</si>
  <si>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</si>
  <si>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</si>
  <si>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</si>
  <si>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</si>
  <si>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</si>
  <si>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</si>
  <si>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</si>
  <si>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</si>
  <si>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</si>
  <si>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</si>
  <si>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</si>
  <si>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</si>
  <si>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</si>
  <si>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</si>
  <si>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</si>
  <si>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</si>
  <si>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</si>
  <si>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</si>
  <si>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</si>
  <si>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</si>
  <si>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</si>
  <si>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</si>
  <si>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</si>
  <si>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</si>
  <si>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</si>
  <si>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</si>
  <si>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</si>
  <si>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</si>
  <si>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</si>
  <si>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</si>
  <si>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</si>
  <si>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</si>
  <si>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</si>
  <si>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</si>
  <si>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</si>
  <si>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</si>
  <si>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</si>
  <si>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</si>
  <si>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</si>
  <si>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</si>
  <si>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</si>
  <si>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</si>
  <si>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</si>
  <si>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</si>
  <si>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</si>
  <si>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</si>
  <si>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</si>
  <si>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</si>
  <si>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</si>
  <si>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</si>
  <si>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</si>
  <si>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</si>
  <si>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</si>
  <si>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</si>
  <si>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</si>
  <si>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</si>
  <si>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</si>
  <si>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</si>
  <si>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</si>
  <si>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</si>
  <si>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</si>
  <si>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</si>
  <si>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</si>
  <si>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</si>
  <si>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</si>
  <si>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</si>
  <si>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</si>
  <si>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</si>
  <si>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</si>
  <si>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</si>
  <si>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</si>
  <si>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</si>
  <si>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</si>
  <si>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</si>
  <si>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</si>
  <si>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</si>
  <si>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</si>
  <si>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</si>
  <si>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</si>
  <si>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</si>
  <si>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</si>
  <si>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</si>
  <si>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</si>
  <si>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</si>
  <si>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</si>
  <si>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</si>
  <si>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</si>
  <si>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</si>
  <si>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</si>
  <si>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</si>
  <si>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</si>
  <si>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</si>
  <si>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</si>
  <si>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</si>
  <si>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</si>
  <si>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</si>
  <si>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</si>
  <si>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</si>
  <si>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</si>
  <si>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</si>
  <si>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</si>
  <si>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</si>
  <si>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</si>
  <si>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</si>
  <si>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</si>
  <si>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</si>
  <si>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</si>
  <si>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</si>
  <si>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</si>
  <si>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</si>
  <si>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</si>
  <si>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</si>
  <si>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</si>
  <si>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</si>
  <si>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</si>
  <si>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</si>
  <si>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</si>
  <si>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</si>
  <si>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</si>
  <si>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</si>
  <si>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</si>
  <si>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</si>
  <si>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</si>
  <si>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</si>
  <si>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</si>
  <si>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</si>
  <si>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</si>
  <si>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</si>
  <si>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</si>
  <si>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</si>
  <si>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</si>
  <si>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</si>
  <si>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</si>
  <si>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</si>
  <si>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</si>
  <si>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</si>
  <si>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</si>
  <si>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</si>
  <si>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</si>
  <si>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</si>
  <si>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</si>
  <si>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</si>
  <si>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</si>
  <si>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</si>
  <si>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</si>
  <si>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</si>
  <si>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</si>
  <si>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</si>
  <si>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</si>
  <si>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</si>
  <si>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</si>
  <si>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</si>
  <si>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</si>
  <si>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</si>
  <si>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</si>
  <si>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</si>
  <si>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</si>
  <si>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</si>
  <si>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</si>
  <si>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</si>
  <si>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</si>
  <si>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</si>
  <si>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</si>
  <si>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</si>
  <si>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</si>
  <si>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</si>
  <si>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</si>
  <si>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</si>
  <si>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</si>
  <si>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</si>
  <si>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</si>
  <si>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</si>
  <si>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</si>
  <si>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</si>
  <si>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</si>
  <si>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</si>
  <si>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</si>
  <si>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</si>
  <si>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</si>
  <si>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</si>
  <si>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</si>
  <si>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</si>
  <si>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</si>
  <si>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</si>
  <si>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</si>
  <si>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</si>
  <si>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</si>
  <si>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</si>
  <si>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</si>
  <si>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</si>
  <si>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</si>
  <si>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</si>
  <si>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</si>
  <si>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</si>
  <si>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</si>
  <si>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</si>
  <si>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</si>
  <si>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</si>
  <si>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</si>
  <si>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</si>
  <si>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</si>
  <si>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</si>
  <si>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</si>
  <si>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</si>
  <si>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</si>
  <si>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</si>
  <si>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</si>
  <si>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</si>
  <si>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</si>
  <si>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</si>
  <si>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</si>
  <si>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</si>
  <si>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</si>
  <si>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</si>
  <si>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</si>
  <si>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</si>
  <si>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</si>
  <si>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</si>
  <si>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</si>
  <si>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</si>
  <si>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</si>
  <si>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</si>
  <si>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</si>
  <si>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</si>
  <si>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</si>
  <si>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</si>
  <si>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</si>
  <si>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</si>
  <si>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</si>
  <si>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</si>
  <si>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</si>
  <si>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</si>
  <si>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</si>
  <si>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</si>
  <si>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</si>
  <si>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</si>
  <si>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</si>
  <si>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</si>
  <si>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</si>
  <si>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</si>
  <si>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</si>
  <si>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</si>
  <si>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</si>
  <si>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</si>
  <si>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</si>
  <si>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</si>
  <si>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</si>
  <si>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</si>
  <si>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</si>
  <si>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</si>
  <si>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</si>
  <si>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</si>
  <si>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</si>
  <si>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</si>
  <si>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</si>
  <si>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</si>
  <si>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</si>
  <si>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</si>
  <si>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</si>
  <si>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</si>
  <si>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</si>
  <si>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</si>
  <si>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</si>
  <si>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</si>
  <si>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</si>
  <si>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</si>
  <si>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</si>
  <si>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</si>
  <si>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</si>
  <si>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</si>
  <si>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</si>
  <si>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</si>
  <si>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</si>
  <si>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</si>
  <si>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</si>
  <si>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</si>
  <si>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</si>
  <si>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</si>
  <si>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</si>
  <si>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</si>
  <si>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</si>
  <si>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</si>
  <si>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</si>
  <si>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</si>
  <si>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</si>
  <si>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</si>
  <si>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</si>
  <si>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</si>
  <si>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</si>
  <si>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</si>
  <si>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</si>
  <si>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</si>
  <si>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</si>
  <si>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</si>
  <si>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</si>
  <si>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</si>
  <si>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</si>
  <si>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</si>
  <si>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</si>
  <si>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</si>
  <si>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</si>
  <si>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</si>
  <si>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</si>
  <si>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</si>
  <si>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</si>
  <si>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</si>
  <si>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</si>
  <si>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</si>
  <si>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</si>
  <si>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</si>
  <si>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</si>
  <si>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</si>
  <si>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</si>
  <si>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</si>
  <si>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</si>
  <si>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</si>
  <si>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</si>
  <si>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</si>
  <si>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</si>
  <si>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</si>
  <si>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</si>
  <si>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</si>
  <si>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</si>
  <si>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</si>
  <si>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</si>
  <si>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</si>
  <si>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</si>
  <si>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</si>
  <si>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</si>
  <si>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</si>
  <si>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</si>
  <si>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</si>
  <si>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</si>
  <si>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</si>
  <si>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</si>
  <si>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</si>
  <si>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</si>
  <si>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</si>
  <si>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</si>
  <si>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</si>
  <si>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</si>
  <si>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</si>
  <si>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</si>
  <si>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</si>
  <si>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</si>
  <si>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</si>
  <si>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</si>
  <si>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</si>
  <si>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</si>
  <si>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</si>
  <si>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</si>
  <si>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</si>
  <si>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</si>
  <si>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</si>
  <si>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</si>
  <si>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</si>
  <si>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</si>
  <si>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</si>
  <si>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</si>
  <si>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</si>
  <si>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</si>
  <si>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</si>
  <si>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</si>
  <si>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</si>
  <si>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</si>
  <si>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</si>
  <si>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</si>
  <si>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</si>
  <si>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</si>
  <si>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</si>
  <si>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</si>
  <si>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</si>
  <si>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</si>
  <si>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</si>
  <si>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</si>
  <si>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</si>
  <si>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</si>
  <si>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</si>
  <si>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</si>
  <si>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</si>
  <si>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</si>
  <si>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</si>
  <si>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</si>
  <si>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</si>
  <si>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</si>
  <si>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</si>
  <si>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</si>
  <si>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</si>
  <si>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</si>
  <si>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</si>
  <si>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</si>
  <si>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</si>
  <si>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</si>
  <si>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</si>
  <si>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</si>
  <si>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</si>
  <si>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</si>
  <si>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</si>
  <si>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</si>
  <si>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</si>
  <si>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</si>
  <si>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</si>
  <si>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</si>
  <si>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</si>
  <si>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</si>
  <si>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</si>
  <si>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</si>
  <si>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</si>
  <si>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</si>
  <si>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</si>
  <si>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</si>
  <si>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</si>
  <si>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</si>
  <si>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</si>
  <si>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</si>
  <si>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</si>
  <si>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</si>
  <si>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</si>
  <si>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</si>
  <si>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</si>
  <si>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</si>
  <si>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</si>
  <si>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</si>
  <si>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</si>
  <si>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</si>
  <si>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</si>
  <si>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</si>
  <si>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</si>
  <si>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</si>
  <si>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</si>
  <si>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</si>
  <si>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</si>
  <si>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</si>
  <si>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</si>
  <si>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</si>
  <si>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</si>
  <si>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</si>
  <si>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</si>
  <si>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</si>
  <si>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</si>
  <si>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</si>
  <si>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</si>
  <si>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</si>
  <si>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</si>
  <si>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</si>
  <si>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</si>
  <si>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</si>
  <si>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</si>
  <si>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</si>
  <si>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</si>
  <si>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</si>
  <si>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</si>
  <si>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</si>
  <si>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</si>
  <si>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</si>
  <si>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</si>
  <si>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</si>
  <si>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</si>
  <si>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</si>
  <si>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</si>
  <si>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</si>
  <si>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</si>
  <si>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</si>
  <si>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</si>
  <si>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</si>
  <si>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</si>
  <si>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</si>
  <si>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</si>
  <si>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</si>
  <si>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</si>
  <si>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</si>
  <si>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</si>
  <si>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</si>
  <si>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</si>
  <si>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</si>
  <si>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</si>
  <si>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</si>
  <si>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</si>
  <si>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</si>
  <si>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</si>
  <si>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</si>
  <si>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</si>
  <si>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</si>
  <si>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</si>
  <si>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</si>
  <si>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</si>
  <si>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</si>
  <si>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</si>
  <si>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</si>
  <si>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</si>
  <si>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</si>
  <si>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</si>
  <si>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</si>
  <si>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</si>
  <si>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</si>
  <si>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</si>
  <si>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</si>
  <si>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</si>
  <si>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</si>
  <si>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</si>
  <si>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</si>
  <si>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</si>
  <si>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</si>
  <si>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</si>
  <si>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</si>
  <si>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</si>
  <si>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</si>
  <si>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</si>
  <si>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</si>
  <si>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</si>
  <si>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</si>
  <si>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</si>
  <si>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</si>
  <si>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</si>
  <si>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</si>
  <si>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</si>
  <si>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</si>
  <si>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</si>
  <si>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</si>
  <si>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</si>
  <si>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</si>
  <si>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</si>
  <si>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</si>
  <si>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</si>
  <si>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</si>
  <si>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</si>
  <si>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</si>
  <si>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</si>
  <si>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</si>
  <si>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</si>
  <si>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</si>
  <si>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</si>
  <si>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</si>
  <si>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</si>
  <si>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</si>
  <si>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</si>
  <si>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</si>
  <si>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</si>
  <si>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</si>
  <si>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</si>
  <si>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</si>
  <si>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</si>
  <si>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</si>
  <si>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</si>
  <si>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</si>
  <si>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</si>
  <si>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</si>
  <si>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</si>
  <si>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</si>
  <si>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</si>
  <si>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</si>
  <si>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</si>
  <si>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</si>
  <si>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</si>
  <si>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</si>
  <si>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</si>
  <si>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</si>
  <si>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</si>
  <si>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</si>
  <si>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</si>
  <si>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</si>
  <si>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</si>
  <si>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</si>
  <si>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</si>
  <si>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</si>
  <si>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</si>
  <si>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</si>
  <si>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</si>
  <si>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</si>
  <si>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</si>
  <si>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</si>
  <si>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</si>
  <si>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</si>
  <si>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</si>
  <si>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</si>
  <si>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</si>
  <si>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</si>
  <si>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</si>
  <si>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</si>
  <si>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</si>
  <si>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</si>
  <si>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</si>
  <si>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</si>
  <si>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</si>
  <si>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</si>
  <si>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</si>
  <si>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</si>
  <si>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</si>
  <si>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</si>
  <si>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</si>
  <si>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</si>
  <si>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</si>
  <si>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</si>
  <si>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</si>
  <si>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</si>
  <si>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</si>
  <si>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</si>
  <si>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</si>
  <si>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</si>
  <si>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</si>
  <si>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</si>
  <si>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</si>
  <si>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</si>
  <si>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</si>
  <si>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</si>
  <si>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</si>
  <si>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</si>
  <si>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</si>
  <si>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</si>
  <si>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</si>
  <si>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</si>
  <si>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</si>
  <si>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</si>
  <si>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</si>
  <si>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</si>
  <si>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</si>
  <si>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</si>
  <si>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</si>
  <si>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</si>
  <si>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</si>
  <si>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</si>
  <si>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</si>
  <si>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</si>
  <si>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</si>
  <si>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</si>
  <si>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</si>
  <si>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</si>
  <si>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</si>
  <si>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</si>
  <si>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</si>
  <si>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</si>
  <si>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</si>
  <si>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</si>
  <si>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</si>
  <si>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</si>
  <si>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</si>
  <si>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</si>
  <si>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</si>
  <si>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</si>
  <si>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</si>
  <si>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</si>
  <si>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</si>
  <si>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</si>
  <si>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</si>
  <si>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</si>
  <si>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</si>
  <si>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</si>
  <si>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</si>
  <si>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</si>
  <si>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</si>
  <si>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</si>
  <si>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</si>
  <si>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</si>
  <si>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</si>
  <si>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</si>
  <si>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</si>
  <si>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</si>
  <si>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</si>
  <si>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</si>
  <si>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</si>
  <si>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</si>
  <si>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</si>
  <si>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</si>
  <si>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</si>
  <si>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</si>
  <si>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</si>
  <si>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</si>
  <si>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</si>
  <si>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</si>
  <si>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</si>
  <si>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</si>
  <si>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</si>
  <si>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</si>
  <si>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</si>
  <si>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</si>
  <si>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</si>
  <si>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</si>
  <si>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</si>
  <si>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</si>
  <si>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</si>
  <si>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</si>
  <si>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</si>
  <si>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</si>
  <si>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</si>
  <si>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</si>
  <si>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</si>
  <si>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</si>
  <si>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</si>
  <si>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</si>
  <si>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</si>
  <si>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</si>
  <si>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</si>
  <si>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</si>
  <si>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</si>
  <si>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</si>
  <si>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</si>
  <si>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</si>
  <si>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</si>
  <si>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</si>
  <si>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</si>
  <si>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</si>
  <si>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</si>
  <si>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</si>
  <si>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</si>
  <si>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</si>
  <si>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</si>
  <si>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</si>
  <si>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</si>
  <si>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</si>
  <si>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</si>
  <si>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</si>
  <si>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</si>
  <si>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</si>
  <si>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</si>
  <si>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</si>
  <si>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</si>
  <si>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</si>
  <si>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</si>
  <si>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</si>
  <si>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</si>
  <si>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</si>
  <si>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</si>
  <si>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</si>
  <si>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</si>
  <si>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</si>
  <si>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</si>
  <si>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</si>
  <si>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</si>
  <si>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</si>
  <si>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</si>
  <si>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</si>
  <si>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</si>
  <si>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</si>
  <si>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</si>
  <si>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</si>
  <si>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</si>
  <si>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</si>
  <si>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</si>
  <si>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</si>
  <si>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</si>
  <si>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</si>
  <si>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</si>
  <si>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</si>
  <si>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</si>
  <si>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</si>
  <si>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</si>
  <si>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</si>
  <si>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</si>
  <si>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</si>
  <si>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</si>
  <si>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</si>
  <si>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</si>
  <si>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</si>
  <si>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</si>
  <si>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</si>
  <si>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</si>
  <si>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</si>
  <si>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</si>
  <si>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</si>
  <si>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</si>
  <si>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</si>
  <si>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</si>
  <si>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</si>
  <si>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</si>
  <si>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</si>
  <si>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</si>
  <si>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</si>
  <si>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</si>
  <si>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</si>
  <si>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</si>
  <si>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</si>
  <si>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</si>
  <si>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</si>
  <si>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</si>
  <si>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</si>
  <si>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</si>
  <si>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</si>
  <si>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</si>
  <si>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</si>
  <si>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</si>
  <si>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</si>
  <si>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</si>
  <si>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</si>
  <si>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</si>
  <si>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</si>
  <si>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</si>
  <si>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</si>
  <si>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</si>
  <si>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</si>
  <si>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</si>
  <si>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</si>
  <si>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</si>
  <si>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</si>
  <si>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</si>
  <si>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</si>
  <si>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</si>
  <si>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</si>
  <si>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</si>
  <si>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</si>
  <si>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</si>
  <si>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</si>
  <si>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</si>
  <si>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</si>
  <si>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</si>
  <si>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</si>
  <si>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</si>
  <si>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</si>
  <si>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</si>
  <si>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</si>
  <si>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</si>
  <si>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</si>
  <si>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</si>
  <si>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</si>
  <si>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</si>
  <si>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</si>
  <si>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</si>
  <si>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</si>
  <si>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</si>
  <si>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</si>
  <si>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</si>
  <si>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</si>
  <si>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</si>
  <si>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</si>
  <si>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</si>
  <si>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</si>
  <si>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</si>
  <si>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</si>
  <si>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</si>
  <si>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</si>
  <si>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</si>
  <si>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</si>
  <si>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</si>
  <si>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</si>
  <si>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</si>
  <si>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</si>
  <si>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</si>
  <si>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</si>
  <si>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</si>
  <si>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</si>
  <si>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</si>
  <si>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</si>
  <si>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</si>
  <si>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</si>
  <si>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</si>
  <si>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</si>
  <si>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</si>
  <si>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</si>
  <si>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</si>
  <si>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</si>
  <si>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</si>
  <si>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</si>
  <si>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</si>
  <si>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</si>
  <si>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</si>
  <si>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</si>
  <si>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</si>
  <si>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</si>
  <si>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</si>
  <si>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</si>
  <si>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</si>
  <si>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</si>
  <si>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</si>
  <si>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</si>
  <si>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</si>
  <si>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</si>
  <si>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</si>
  <si>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</si>
  <si>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</si>
  <si>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</si>
  <si>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</si>
  <si>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</si>
  <si>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</si>
  <si>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</si>
  <si>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</si>
  <si>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</si>
  <si>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</si>
  <si>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</si>
  <si>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</si>
  <si>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</si>
  <si>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</si>
  <si>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</si>
  <si>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</si>
  <si>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</si>
  <si>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</si>
  <si>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</si>
  <si>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</si>
  <si>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</si>
  <si>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</si>
  <si>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</si>
  <si>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</si>
  <si>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</si>
  <si>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</si>
  <si>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</si>
  <si>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</si>
  <si>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</si>
  <si>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</si>
  <si>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</si>
  <si>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</si>
  <si>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</si>
  <si>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</si>
  <si>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</si>
  <si>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</si>
  <si>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</si>
  <si>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</si>
  <si>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</si>
  <si>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</si>
  <si>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</si>
  <si>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</si>
  <si>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</si>
  <si>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</si>
  <si>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</si>
  <si>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</si>
  <si>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</si>
  <si>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</si>
  <si>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</si>
  <si>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</si>
  <si>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</si>
  <si>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</si>
  <si>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</si>
  <si>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</si>
  <si>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</si>
  <si>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</si>
  <si>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</si>
  <si>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</si>
  <si>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</si>
  <si>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</si>
  <si>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</si>
  <si>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</si>
  <si>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</si>
  <si>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</si>
  <si>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</si>
  <si>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</si>
  <si>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</si>
  <si>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</si>
  <si>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</si>
  <si>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</si>
  <si>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</si>
  <si>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</si>
  <si>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</si>
  <si>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</si>
  <si>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</si>
  <si>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</si>
  <si>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</si>
  <si>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</si>
  <si>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</si>
  <si>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</si>
  <si>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</si>
  <si>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</si>
  <si>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</si>
  <si>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</si>
  <si>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</si>
  <si>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</si>
  <si>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</si>
  <si>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</si>
  <si>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</si>
  <si>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</si>
  <si>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</si>
  <si>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</si>
  <si>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</si>
  <si>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</si>
  <si>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</si>
  <si>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</si>
  <si>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</si>
  <si>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</si>
  <si>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</si>
  <si>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</si>
  <si>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</si>
  <si>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</si>
  <si>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</si>
  <si>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</si>
  <si>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</si>
  <si>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</si>
  <si>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</si>
  <si>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</si>
  <si>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</si>
  <si>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</si>
  <si>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</si>
  <si>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</si>
  <si>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</si>
  <si>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</si>
  <si>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</si>
  <si>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</si>
  <si>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</si>
  <si>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</si>
  <si>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</si>
  <si>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</si>
  <si>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</si>
  <si>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</si>
  <si>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</si>
  <si>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</si>
  <si>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</si>
  <si>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</si>
  <si>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</si>
  <si>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</si>
  <si>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</si>
  <si>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</si>
  <si>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</si>
  <si>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</si>
  <si>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</si>
  <si>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</si>
  <si>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</si>
  <si>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</si>
  <si>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</si>
  <si>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</si>
  <si>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</si>
  <si>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</si>
  <si>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</si>
  <si>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</si>
  <si>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</si>
  <si>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</si>
  <si>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</si>
  <si>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</si>
  <si>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</si>
  <si>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</si>
  <si>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</si>
  <si>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</si>
  <si>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</si>
  <si>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</si>
  <si>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</si>
  <si>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</si>
  <si>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</si>
  <si>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</si>
  <si>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</si>
  <si>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</si>
  <si>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</si>
  <si>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</si>
  <si>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</si>
  <si>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</si>
  <si>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</si>
  <si>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</si>
  <si>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</si>
  <si>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</si>
  <si>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</si>
  <si>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</si>
  <si>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</si>
  <si>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</si>
  <si>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</si>
  <si>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</si>
  <si>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</si>
  <si>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</si>
  <si>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</si>
  <si>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</si>
  <si>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</si>
  <si>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</si>
  <si>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</si>
  <si>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</si>
  <si>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</si>
  <si>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</si>
  <si>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</si>
  <si>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</si>
  <si>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</si>
  <si>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</si>
  <si>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</si>
  <si>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</si>
  <si>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</si>
  <si>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</si>
  <si>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</si>
  <si>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</si>
  <si>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</si>
  <si>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</si>
  <si>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</si>
  <si>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</si>
  <si>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</si>
  <si>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</si>
  <si>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</si>
  <si>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</si>
  <si>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</si>
  <si>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</si>
  <si>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</si>
  <si>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</si>
  <si>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</si>
  <si>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</si>
  <si>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</si>
  <si>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</si>
  <si>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</si>
  <si>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</si>
  <si>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</si>
  <si>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</si>
  <si>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</si>
  <si>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</si>
  <si>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</si>
  <si>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</si>
  <si>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</si>
  <si>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</si>
  <si>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</si>
  <si>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</si>
  <si>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</si>
  <si>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</si>
  <si>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</si>
  <si>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</si>
  <si>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</si>
  <si>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</si>
  <si>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</si>
  <si>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</si>
  <si>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</si>
  <si>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</si>
  <si>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</si>
  <si>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</si>
  <si>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</si>
  <si>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</si>
  <si>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</si>
  <si>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</si>
  <si>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</si>
  <si>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</si>
  <si>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</si>
  <si>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</si>
  <si>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</si>
  <si>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</si>
  <si>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</si>
  <si>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</si>
  <si>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</si>
  <si>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</si>
  <si>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</si>
  <si>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</si>
  <si>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</si>
  <si>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</si>
  <si>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</si>
  <si>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</si>
  <si>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</si>
  <si>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</si>
  <si>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</si>
  <si>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</si>
  <si>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</si>
  <si>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</si>
  <si>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</si>
  <si>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</si>
  <si>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</si>
  <si>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</si>
  <si>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</si>
  <si>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</si>
  <si>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</si>
  <si>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</si>
  <si>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</si>
  <si>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</si>
  <si>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</si>
  <si>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</si>
  <si>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</si>
  <si>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</si>
  <si>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</si>
  <si>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</si>
  <si>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</si>
  <si>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</si>
  <si>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</si>
  <si>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</si>
  <si>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</si>
  <si>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</si>
  <si>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</si>
  <si>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</si>
  <si>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</si>
  <si>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</si>
  <si>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</si>
  <si>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</si>
  <si>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</si>
  <si>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</si>
  <si>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</si>
  <si>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</si>
  <si>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</si>
  <si>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</si>
  <si>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</si>
  <si>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</si>
  <si>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</si>
  <si>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</si>
  <si>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</si>
  <si>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</si>
  <si>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</si>
  <si>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</si>
  <si>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</si>
  <si>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</si>
  <si>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</si>
  <si>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</si>
  <si>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</si>
  <si>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</si>
  <si>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</si>
  <si>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</si>
  <si>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</si>
  <si>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</si>
  <si>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</si>
  <si>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</si>
  <si>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</si>
  <si>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</si>
  <si>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</si>
  <si>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</si>
  <si>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</si>
  <si>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</si>
  <si>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</si>
  <si>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</si>
  <si>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</si>
  <si>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</si>
  <si>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</si>
  <si>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</si>
  <si>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</si>
  <si>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</si>
  <si>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</si>
  <si>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</si>
  <si>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</si>
  <si>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</si>
  <si>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</si>
  <si>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</si>
  <si>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</si>
  <si>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</si>
  <si>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</si>
  <si>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</si>
  <si>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</si>
  <si>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</si>
  <si>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</si>
  <si>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</si>
  <si>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</si>
  <si>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</si>
  <si>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</si>
  <si>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</si>
  <si>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</si>
  <si>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</si>
  <si>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</si>
  <si>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</si>
  <si>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</si>
  <si>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</si>
  <si>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</si>
  <si>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</si>
  <si>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</si>
  <si>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</si>
  <si>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</si>
  <si>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</si>
  <si>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</si>
  <si>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</si>
  <si>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</si>
  <si>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</si>
  <si>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</si>
  <si>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</si>
  <si>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</si>
  <si>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</si>
  <si>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</si>
  <si>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</si>
  <si>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</si>
  <si>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</si>
  <si>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</si>
  <si>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</si>
  <si>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</si>
  <si>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</si>
  <si>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</si>
  <si>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</si>
  <si>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</si>
  <si>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</si>
  <si>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</si>
  <si>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</si>
  <si>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</si>
  <si>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</si>
  <si>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</si>
  <si>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</si>
  <si>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</si>
  <si>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</si>
  <si>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</si>
  <si>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</si>
  <si>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</si>
  <si>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</si>
  <si>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</si>
  <si>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</si>
  <si>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</si>
  <si>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</si>
  <si>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</si>
  <si>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</si>
  <si>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</si>
  <si>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</si>
  <si>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</si>
  <si>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</si>
  <si>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</si>
  <si>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</si>
  <si>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</si>
  <si>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</si>
  <si>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</si>
  <si>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</si>
  <si>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</si>
  <si>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</si>
  <si>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</si>
  <si>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</si>
  <si>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</si>
  <si>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</si>
  <si>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</si>
  <si>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</si>
  <si>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</si>
  <si>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</si>
  <si>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</si>
  <si>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</si>
  <si>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</si>
  <si>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</si>
  <si>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</si>
  <si>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</si>
  <si>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</si>
  <si>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</si>
  <si>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</si>
  <si>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</si>
  <si>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</si>
  <si>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</si>
  <si>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</si>
  <si>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</si>
  <si>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</si>
  <si>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</si>
  <si>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</si>
  <si>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</si>
  <si>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</si>
  <si>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</si>
  <si>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</si>
  <si>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</si>
  <si>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</si>
  <si>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</si>
  <si>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</si>
  <si>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</si>
  <si>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</si>
  <si>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</si>
  <si>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</si>
  <si>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</si>
  <si>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</si>
  <si>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</si>
  <si>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</si>
  <si>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</si>
  <si>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</si>
  <si>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</si>
  <si>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</si>
  <si>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</si>
  <si>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</si>
  <si>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</si>
  <si>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</si>
  <si>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</si>
  <si>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</si>
  <si>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</si>
  <si>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</si>
  <si>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</si>
  <si>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</si>
  <si>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</si>
  <si>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</si>
  <si>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</si>
  <si>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</si>
  <si>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</si>
  <si>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</si>
  <si>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</si>
  <si>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</si>
  <si>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</si>
  <si>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</si>
  <si>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</si>
  <si>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</si>
  <si>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</si>
  <si>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</si>
  <si>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</si>
  <si>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</si>
  <si>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</si>
  <si>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</si>
  <si>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</si>
  <si>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</si>
  <si>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</si>
  <si>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</si>
  <si>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</si>
  <si>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</si>
  <si>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</si>
  <si>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</si>
  <si>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</si>
  <si>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</si>
  <si>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</si>
  <si>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</si>
  <si>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</si>
  <si>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</si>
  <si>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</si>
  <si>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</si>
  <si>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</si>
  <si>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</si>
  <si>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</si>
  <si>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</si>
  <si>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</si>
  <si>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</si>
  <si>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</si>
  <si>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</si>
  <si>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</si>
  <si>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</si>
  <si>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</si>
  <si>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</si>
  <si>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</si>
  <si>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</si>
  <si>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</si>
  <si>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</si>
  <si>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</si>
  <si>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</si>
  <si>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</si>
  <si>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</si>
  <si>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</si>
  <si>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</si>
  <si>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</si>
  <si>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</si>
  <si>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</si>
  <si>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</si>
  <si>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</si>
  <si>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</si>
  <si>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</si>
  <si>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</si>
  <si>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</si>
  <si>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</si>
  <si>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</si>
  <si>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</si>
  <si>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</si>
  <si>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</si>
  <si>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</si>
  <si>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</si>
  <si>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</si>
  <si>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</si>
  <si>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</si>
  <si>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</si>
  <si>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</si>
  <si>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</si>
  <si>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</si>
  <si>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</si>
  <si>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</si>
  <si>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</si>
  <si>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</si>
  <si>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</si>
  <si>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</si>
  <si>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</si>
  <si>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</si>
  <si>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</si>
  <si>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</si>
  <si>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</si>
  <si>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</si>
  <si>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</si>
  <si>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</si>
  <si>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</si>
  <si>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</si>
  <si>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</si>
  <si>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</si>
  <si>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</si>
  <si>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</si>
  <si>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</si>
  <si>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</si>
  <si>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</si>
  <si>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</si>
  <si>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</si>
  <si>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</si>
  <si>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</si>
  <si>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</si>
  <si>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</si>
  <si>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</si>
  <si>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</si>
  <si>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</si>
  <si>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</si>
  <si>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</si>
  <si>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</si>
  <si>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</si>
  <si>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</si>
  <si>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</si>
  <si>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</si>
  <si>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</si>
  <si>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</si>
  <si>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</si>
  <si>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</si>
  <si>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</si>
  <si>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</si>
  <si>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</si>
  <si>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</si>
  <si>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</si>
  <si>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</si>
  <si>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</si>
  <si>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</si>
  <si>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</si>
  <si>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</si>
  <si>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</si>
  <si>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</si>
  <si>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</si>
  <si>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</si>
  <si>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</si>
  <si>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</si>
  <si>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</si>
  <si>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</si>
  <si>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</si>
  <si>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</si>
  <si>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</si>
  <si>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</si>
  <si>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</si>
  <si>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</si>
  <si>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</si>
  <si>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</si>
  <si>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</si>
  <si>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</si>
  <si>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</si>
  <si>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</si>
  <si>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</si>
  <si>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</si>
  <si>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</si>
  <si>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</si>
  <si>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</si>
  <si>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</si>
  <si>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</si>
  <si>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</si>
  <si>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</si>
  <si>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</si>
  <si>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</si>
  <si>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</si>
  <si>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</si>
  <si>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</si>
  <si>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</si>
  <si>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</si>
  <si>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</si>
  <si>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</si>
  <si>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</si>
  <si>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</si>
  <si>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</si>
  <si>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</si>
  <si>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</si>
  <si>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</si>
  <si>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</si>
  <si>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</si>
  <si>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</si>
  <si>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</si>
  <si>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</si>
  <si>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</si>
  <si>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</si>
  <si>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</si>
  <si>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</si>
  <si>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</si>
  <si>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</si>
  <si>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</si>
  <si>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</si>
  <si>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</si>
  <si>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</si>
  <si>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</si>
  <si>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</si>
  <si>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</si>
  <si>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</si>
  <si>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</si>
  <si>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</si>
  <si>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</si>
  <si>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</si>
  <si>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</si>
  <si>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</si>
  <si>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</si>
  <si>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</si>
  <si>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</si>
  <si>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</si>
  <si>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</si>
  <si>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</si>
  <si>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</si>
  <si>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</si>
  <si>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</si>
  <si>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</si>
  <si>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</si>
  <si>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</si>
  <si>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</si>
  <si>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</si>
  <si>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</si>
  <si>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</si>
  <si>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</si>
  <si>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</si>
  <si>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</si>
  <si>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</si>
  <si>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</si>
  <si>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</si>
  <si>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</si>
  <si>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</si>
  <si>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</si>
  <si>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</si>
  <si>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</si>
  <si>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</si>
  <si>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</si>
  <si>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</si>
  <si>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</si>
  <si>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</si>
  <si>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</si>
  <si>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</si>
  <si>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</si>
  <si>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</si>
  <si>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</si>
  <si>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</si>
  <si>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</si>
  <si>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</si>
  <si>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</si>
  <si>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</si>
  <si>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</si>
  <si>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</si>
  <si>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</si>
  <si>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</si>
  <si>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</si>
  <si>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</si>
  <si>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</si>
  <si>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</si>
  <si>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</si>
  <si>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</si>
  <si>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</si>
  <si>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</si>
  <si>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</si>
  <si>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</si>
  <si>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</si>
  <si>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</si>
  <si>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</si>
  <si>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</si>
  <si>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</si>
  <si>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</si>
  <si>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</si>
  <si>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</si>
  <si>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</si>
  <si>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</si>
  <si>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</si>
  <si>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</si>
  <si>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</si>
  <si>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</si>
  <si>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</si>
  <si>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</si>
  <si>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</si>
  <si>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</si>
  <si>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</si>
  <si>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</si>
  <si>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</si>
  <si>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</si>
  <si>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</si>
  <si>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</si>
  <si>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</si>
  <si>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</si>
  <si>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</si>
  <si>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</si>
  <si>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</si>
  <si>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</si>
  <si>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</si>
  <si>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</si>
  <si>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</si>
  <si>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</si>
  <si>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</si>
  <si>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</si>
  <si>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</si>
  <si>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</si>
  <si>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</si>
  <si>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</si>
  <si>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</si>
  <si>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</si>
  <si>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</si>
  <si>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</si>
  <si>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</si>
  <si>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</si>
  <si>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</si>
  <si>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</si>
  <si>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</si>
  <si>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</si>
  <si>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</si>
  <si>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</si>
  <si>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</si>
  <si>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</si>
  <si>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</si>
  <si>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</si>
  <si>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</si>
  <si>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</si>
  <si>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</si>
  <si>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</si>
  <si>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</si>
  <si>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</si>
  <si>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</si>
  <si>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</si>
  <si>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</si>
  <si>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</si>
  <si>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</si>
  <si>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</si>
  <si>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</si>
  <si>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</si>
  <si>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</si>
  <si>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</si>
  <si>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</si>
  <si>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</si>
  <si>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</si>
  <si>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</si>
  <si>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</si>
  <si>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</si>
  <si>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</si>
  <si>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</si>
  <si>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</si>
  <si>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</si>
  <si>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</si>
  <si>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</si>
  <si>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</si>
  <si>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</si>
  <si>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</si>
  <si>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</si>
  <si>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</si>
  <si>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</si>
  <si>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</si>
  <si>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</si>
  <si>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</si>
  <si>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</si>
  <si>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</si>
  <si>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</si>
  <si>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</si>
  <si>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</si>
  <si>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</si>
  <si>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</si>
  <si>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</si>
  <si>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</si>
  <si>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</si>
  <si>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</si>
  <si>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</si>
  <si>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</si>
  <si>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</si>
  <si>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</si>
  <si>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</si>
  <si>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</si>
  <si>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</si>
  <si>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</si>
  <si>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</si>
  <si>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</si>
  <si>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</si>
  <si>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</si>
  <si>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</si>
  <si>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</si>
  <si>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</si>
  <si>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</si>
  <si>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</si>
  <si>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</si>
  <si>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</si>
  <si>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</si>
  <si>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</si>
  <si>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</si>
  <si>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</si>
  <si>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</si>
  <si>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</si>
  <si>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</si>
  <si>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</si>
  <si>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</si>
  <si>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</si>
  <si>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</si>
  <si>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</si>
  <si>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</si>
  <si>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</si>
  <si>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</si>
  <si>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</si>
  <si>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</si>
  <si>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</si>
  <si>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</si>
  <si>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</si>
  <si>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</si>
  <si>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</si>
  <si>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</si>
  <si>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</si>
  <si>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</si>
  <si>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</si>
  <si>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</si>
  <si>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</si>
  <si>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</si>
  <si>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</si>
  <si>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</si>
  <si>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</si>
  <si>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</si>
  <si>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</si>
  <si>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</si>
  <si>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</si>
  <si>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</si>
  <si>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</si>
  <si>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</si>
  <si>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</si>
  <si>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</si>
  <si>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</si>
  <si>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</si>
  <si>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</si>
  <si>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</si>
  <si>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</si>
  <si>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</si>
  <si>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</si>
  <si>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</si>
  <si>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</si>
  <si>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</si>
  <si>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</si>
  <si>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</si>
  <si>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</si>
  <si>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</si>
  <si>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</si>
  <si>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</si>
  <si>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</si>
  <si>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</si>
  <si>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</si>
  <si>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</si>
  <si>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</si>
  <si>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</si>
  <si>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</si>
  <si>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</si>
  <si>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</si>
  <si>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</si>
  <si>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</si>
  <si>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</si>
  <si>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</si>
  <si>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</si>
  <si>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</si>
  <si>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</si>
  <si>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</si>
  <si>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</si>
  <si>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</si>
  <si>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</si>
  <si>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</si>
  <si>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</si>
  <si>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</si>
  <si>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</si>
  <si>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</si>
  <si>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</si>
  <si>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</si>
  <si>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</si>
  <si>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</si>
  <si>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</si>
  <si>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</si>
  <si>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</si>
  <si>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</si>
  <si>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</si>
  <si>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</si>
  <si>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</si>
  <si>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</si>
  <si>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</si>
  <si>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</si>
  <si>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</si>
  <si>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</si>
  <si>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</si>
  <si>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</si>
  <si>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</si>
  <si>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</si>
  <si>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</si>
  <si>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</si>
  <si>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</si>
  <si>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</si>
  <si>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</si>
  <si>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</si>
  <si>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</si>
  <si>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</si>
  <si>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</si>
  <si>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</si>
  <si>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</si>
  <si>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</si>
  <si>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</si>
  <si>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</si>
  <si>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</si>
  <si>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</si>
  <si>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</si>
  <si>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</si>
  <si>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</si>
  <si>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</si>
  <si>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</si>
  <si>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</si>
  <si>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</si>
  <si>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</si>
  <si>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</si>
  <si>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</si>
  <si>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</si>
  <si>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</si>
  <si>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</si>
  <si>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</si>
  <si>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</si>
  <si>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</si>
  <si>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</si>
  <si>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</si>
  <si>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</si>
  <si>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</si>
  <si>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</si>
  <si>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</si>
  <si>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</si>
  <si>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</si>
  <si>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</si>
  <si>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</si>
  <si>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</si>
  <si>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</si>
  <si>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</si>
  <si>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</si>
  <si>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</si>
  <si>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</si>
  <si>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</si>
  <si>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</si>
  <si>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</si>
  <si>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</si>
  <si>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</si>
  <si>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</si>
  <si>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</si>
  <si>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</si>
  <si>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</si>
  <si>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</si>
  <si>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</si>
  <si>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</si>
  <si>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</si>
  <si>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</si>
  <si>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</si>
  <si>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</si>
  <si>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</si>
  <si>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</si>
  <si>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</si>
  <si>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</si>
  <si>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</si>
  <si>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</si>
  <si>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</si>
  <si>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</si>
  <si>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</si>
  <si>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</si>
  <si>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</si>
  <si>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</si>
  <si>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</si>
  <si>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</si>
  <si>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</si>
  <si>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</si>
  <si>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</si>
  <si>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</si>
  <si>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</si>
  <si>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</si>
  <si>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</si>
  <si>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</si>
  <si>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</si>
  <si>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</si>
  <si>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</si>
  <si>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</si>
  <si>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</si>
  <si>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</si>
  <si>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</si>
  <si>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</si>
  <si>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</si>
  <si>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</si>
  <si>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</si>
  <si>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</si>
  <si>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</si>
  <si>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</si>
  <si>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</si>
  <si>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</si>
  <si>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</si>
  <si>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</si>
  <si>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</si>
  <si>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</si>
  <si>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</si>
  <si>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</si>
  <si>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</si>
  <si>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</si>
  <si>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</si>
  <si>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</si>
  <si>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</si>
  <si>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</si>
  <si>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</si>
  <si>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</si>
  <si>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</si>
  <si>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</si>
  <si>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</si>
  <si>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</si>
  <si>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</si>
  <si>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</si>
  <si>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</si>
  <si>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</si>
  <si>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</si>
  <si>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</si>
  <si>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</si>
  <si>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</si>
  <si>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</si>
  <si>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</si>
  <si>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</si>
  <si>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</si>
  <si>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</si>
  <si>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</si>
  <si>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</si>
  <si>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</si>
  <si>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</si>
  <si>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</si>
  <si>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</si>
  <si>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</si>
  <si>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</si>
  <si>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</si>
  <si>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</si>
  <si>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</si>
  <si>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</si>
  <si>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</si>
  <si>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</si>
  <si>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</si>
  <si>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</si>
  <si>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</si>
  <si>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</si>
  <si>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</si>
  <si>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</si>
  <si>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</si>
  <si>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</si>
  <si>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</si>
  <si>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</si>
  <si>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</si>
  <si>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</si>
  <si>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</si>
  <si>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</si>
  <si>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</si>
  <si>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</si>
  <si>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</si>
  <si>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</si>
  <si>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</si>
  <si>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</si>
  <si>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</si>
  <si>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</si>
  <si>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</si>
  <si>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</si>
  <si>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</si>
  <si>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</si>
  <si>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</si>
  <si>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</si>
  <si>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</si>
  <si>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</si>
  <si>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</si>
  <si>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</si>
  <si>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</si>
  <si>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</si>
  <si>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</si>
  <si>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</si>
  <si>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</si>
  <si>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</si>
  <si>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</si>
  <si>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</si>
  <si>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</si>
  <si>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</si>
  <si>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</si>
  <si>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</si>
  <si>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</si>
  <si>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</si>
  <si>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</si>
  <si>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</si>
  <si>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</si>
  <si>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</si>
  <si>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</si>
  <si>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</si>
  <si>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</si>
  <si>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</si>
  <si>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</si>
  <si>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</si>
  <si>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</si>
  <si>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</si>
  <si>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</si>
  <si>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</si>
  <si>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</si>
  <si>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</si>
  <si>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</si>
  <si>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</si>
  <si>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</si>
  <si>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</si>
  <si>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</si>
  <si>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</si>
  <si>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</si>
  <si>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</si>
  <si>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</si>
  <si>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</si>
  <si>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</si>
  <si>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</si>
  <si>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</si>
  <si>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</si>
  <si>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</si>
  <si>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</si>
  <si>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</si>
  <si>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</si>
  <si>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</si>
  <si>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</si>
  <si>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</si>
  <si>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</si>
  <si>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</si>
  <si>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</si>
  <si>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</si>
  <si>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</si>
  <si>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</si>
  <si>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</si>
  <si>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</si>
  <si>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</si>
  <si>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</si>
  <si>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</si>
  <si>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</si>
  <si>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</si>
  <si>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</si>
  <si>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</si>
  <si>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</si>
  <si>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</si>
  <si>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</si>
  <si>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</si>
  <si>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</si>
  <si>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</si>
  <si>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</si>
  <si>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</si>
  <si>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</si>
  <si>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</si>
  <si>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</si>
  <si>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</si>
  <si>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</si>
  <si>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</si>
  <si>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</si>
  <si>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</si>
  <si>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</si>
  <si>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</si>
  <si>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</si>
  <si>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</si>
  <si>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</si>
  <si>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</si>
  <si>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</si>
  <si>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</si>
  <si>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</si>
  <si>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</si>
  <si>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</si>
  <si>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</si>
  <si>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</si>
  <si>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</si>
  <si>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</si>
  <si>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</si>
  <si>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</si>
  <si>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</si>
  <si>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</si>
  <si>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</si>
  <si>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</si>
  <si>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</si>
  <si>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</si>
  <si>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</si>
  <si>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</si>
  <si>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</si>
  <si>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</si>
  <si>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</si>
  <si>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</si>
  <si>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</si>
  <si>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</si>
  <si>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</si>
  <si>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</si>
  <si>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</si>
  <si>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</si>
  <si>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</si>
  <si>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</si>
  <si>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</si>
  <si>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</si>
  <si>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</si>
  <si>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</si>
  <si>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</si>
  <si>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</si>
  <si>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</si>
  <si>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</si>
  <si>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</si>
  <si>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</si>
  <si>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</si>
  <si>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</si>
  <si>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</si>
  <si>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</si>
  <si>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</si>
  <si>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</si>
  <si>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</si>
  <si>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</si>
  <si>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</si>
  <si>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</si>
  <si>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</si>
  <si>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</si>
  <si>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</si>
  <si>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</si>
  <si>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</si>
  <si>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</si>
  <si>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</si>
  <si>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</si>
  <si>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</si>
  <si>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</si>
  <si>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</si>
  <si>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</si>
  <si>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</si>
  <si>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</si>
  <si>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</si>
  <si>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</si>
  <si>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</si>
  <si>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</si>
  <si>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</si>
  <si>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</si>
  <si>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</si>
  <si>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</si>
  <si>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</si>
  <si>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</si>
  <si>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</si>
  <si>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</si>
  <si>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</si>
  <si>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</si>
  <si>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</si>
  <si>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</si>
  <si>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</si>
  <si>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</si>
  <si>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</si>
  <si>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</si>
  <si>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</si>
  <si>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</si>
  <si>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</si>
  <si>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</si>
  <si>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</si>
  <si>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</si>
  <si>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</si>
  <si>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</si>
  <si>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</si>
  <si>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</si>
  <si>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</si>
  <si>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</si>
  <si>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</si>
  <si>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</si>
  <si>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</si>
  <si>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</si>
  <si>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</si>
  <si>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</si>
  <si>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</si>
  <si>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</si>
  <si>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</si>
  <si>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</si>
  <si>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</si>
  <si>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</si>
  <si>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</si>
  <si>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</si>
  <si>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</si>
  <si>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</si>
  <si>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</si>
  <si>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</si>
  <si>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</si>
  <si>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</si>
  <si>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</si>
  <si>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</si>
  <si>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</si>
  <si>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</si>
  <si>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</si>
  <si>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</si>
  <si>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</si>
  <si>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</si>
  <si>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</si>
  <si>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</si>
  <si>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</si>
  <si>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</si>
  <si>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</si>
  <si>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</si>
  <si>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</si>
  <si>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</si>
  <si>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</si>
  <si>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</si>
  <si>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</si>
  <si>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</si>
  <si>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</si>
  <si>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</si>
  <si>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</si>
  <si>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</si>
  <si>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</si>
  <si>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</si>
  <si>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</si>
  <si>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</si>
  <si>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</si>
  <si>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</si>
  <si>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</si>
  <si>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</si>
  <si>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</si>
  <si>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</si>
  <si>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</si>
  <si>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</si>
  <si>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</si>
  <si>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</si>
  <si>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</si>
  <si>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</si>
  <si>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</si>
  <si>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</si>
  <si>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</si>
  <si>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</si>
  <si>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</si>
  <si>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</si>
  <si>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</si>
  <si>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</si>
  <si>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</si>
  <si>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</si>
  <si>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</si>
  <si>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</si>
  <si>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</si>
  <si>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</si>
  <si>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</si>
  <si>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</si>
  <si>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</si>
  <si>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</si>
  <si>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</si>
  <si>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</si>
  <si>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</si>
  <si>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</si>
  <si>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</si>
  <si>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</si>
  <si>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</si>
  <si>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</si>
  <si>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</si>
  <si>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</si>
  <si>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</si>
  <si>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</si>
  <si>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</si>
  <si>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</si>
  <si>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</si>
  <si>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</si>
  <si>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</si>
  <si>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</si>
  <si>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</si>
  <si>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</si>
  <si>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</si>
  <si>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</si>
  <si>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</si>
  <si>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</si>
  <si>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</si>
  <si>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</si>
  <si>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</si>
  <si>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</si>
  <si>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</si>
  <si>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</si>
  <si>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</si>
  <si>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</si>
  <si>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</si>
  <si>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</si>
  <si>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</si>
  <si>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</si>
  <si>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</si>
  <si>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</si>
  <si>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</si>
  <si>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</si>
  <si>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</si>
  <si>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</si>
  <si>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</si>
  <si>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</si>
  <si>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</si>
  <si>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</si>
  <si>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</si>
  <si>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</si>
  <si>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</si>
  <si>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</si>
  <si>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</si>
  <si>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</si>
  <si>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</si>
  <si>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</si>
  <si>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</si>
  <si>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</si>
  <si>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</si>
  <si>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</si>
  <si>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</si>
  <si>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</si>
  <si>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</si>
  <si>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</si>
  <si>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</si>
  <si>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</si>
  <si>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</si>
  <si>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</si>
  <si>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</si>
  <si>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</si>
  <si>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</si>
  <si>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</si>
  <si>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</si>
  <si>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</si>
  <si>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</si>
  <si>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</si>
  <si>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</si>
  <si>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</si>
  <si>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</si>
  <si>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</si>
  <si>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</si>
  <si>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</si>
  <si>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</si>
  <si>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</si>
  <si>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</si>
  <si>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</si>
  <si>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</si>
  <si>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</si>
  <si>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</si>
  <si>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</si>
  <si>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</si>
  <si>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</si>
  <si>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</si>
  <si>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</si>
  <si>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</si>
  <si>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</si>
  <si>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</si>
  <si>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</si>
  <si>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</si>
  <si>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</si>
  <si>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</si>
  <si>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</si>
  <si>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</si>
  <si>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</si>
  <si>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</si>
  <si>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</si>
  <si>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</si>
  <si>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</si>
  <si>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</si>
  <si>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</si>
  <si>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</si>
  <si>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</si>
  <si>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</si>
  <si>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</si>
  <si>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</si>
  <si>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</si>
  <si>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</si>
  <si>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</si>
  <si>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</si>
  <si>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</si>
  <si>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</si>
  <si>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</si>
  <si>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</si>
  <si>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</si>
  <si>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</si>
  <si>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</si>
  <si>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</si>
  <si>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</si>
  <si>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</si>
  <si>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</si>
  <si>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</si>
  <si>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</si>
  <si>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</si>
  <si>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</si>
  <si>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</si>
  <si>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</si>
  <si>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</si>
  <si>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</si>
  <si>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</si>
  <si>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</si>
  <si>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</si>
  <si>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</si>
  <si>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</si>
  <si>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</si>
  <si>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</si>
  <si>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</si>
  <si>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</si>
  <si>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</si>
  <si>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</si>
  <si>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</si>
  <si>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</si>
  <si>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</si>
  <si>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</si>
  <si>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</si>
  <si>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</si>
  <si>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</si>
  <si>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</si>
  <si>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</si>
  <si>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</si>
  <si>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</si>
  <si>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</si>
  <si>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</si>
  <si>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</si>
  <si>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</si>
  <si>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</si>
  <si>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</si>
  <si>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</si>
  <si>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</si>
  <si>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</si>
  <si>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</si>
  <si>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</si>
  <si>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</si>
  <si>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</si>
  <si>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</si>
  <si>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</si>
  <si>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</si>
  <si>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</si>
  <si>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</si>
  <si>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</si>
  <si>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</si>
  <si>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</si>
  <si>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</si>
  <si>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</si>
  <si>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</si>
  <si>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</si>
  <si>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</si>
  <si>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</si>
  <si>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</si>
  <si>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</si>
  <si>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</si>
  <si>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</si>
  <si>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</si>
  <si>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</si>
  <si>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</si>
  <si>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</si>
  <si>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</si>
  <si>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</si>
  <si>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</si>
  <si>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</si>
  <si>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</si>
  <si>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</si>
  <si>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</si>
  <si>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</si>
  <si>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</si>
  <si>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</si>
  <si>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</si>
  <si>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</si>
  <si>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</si>
  <si>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</si>
  <si>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</si>
  <si>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</si>
  <si>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</si>
  <si>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</si>
  <si>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</si>
  <si>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</si>
  <si>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</si>
  <si>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</si>
  <si>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</si>
  <si>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</si>
  <si>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</si>
  <si>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</si>
  <si>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</si>
  <si>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</si>
  <si>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</si>
  <si>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</si>
  <si>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</si>
  <si>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</si>
  <si>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</si>
  <si>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</si>
  <si>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</si>
  <si>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</si>
  <si>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</si>
  <si>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</si>
  <si>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</si>
  <si>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</si>
  <si>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</si>
  <si>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</si>
  <si>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</si>
  <si>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</si>
  <si>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</si>
  <si>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</si>
  <si>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</si>
  <si>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</si>
  <si>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</si>
  <si>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</si>
  <si>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</si>
  <si>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</si>
  <si>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</si>
  <si>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</si>
  <si>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</si>
  <si>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</si>
  <si>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</si>
  <si>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</si>
  <si>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</si>
  <si>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</si>
  <si>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</si>
  <si>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</si>
  <si>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</si>
  <si>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</si>
  <si>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</si>
  <si>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</si>
  <si>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</si>
  <si>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</si>
  <si>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</si>
  <si>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</si>
  <si>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</si>
  <si>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</si>
  <si>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</si>
  <si>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</si>
  <si>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</si>
  <si>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</si>
  <si>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</si>
  <si>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</si>
  <si>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</si>
  <si>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</si>
  <si>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</si>
  <si>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</si>
  <si>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</si>
  <si>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</si>
  <si>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</si>
  <si>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</si>
  <si>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</si>
  <si>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</si>
  <si>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</si>
  <si>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</si>
  <si>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</si>
  <si>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</si>
  <si>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</si>
  <si>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</si>
  <si>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</si>
  <si>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</si>
  <si>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</si>
  <si>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</si>
  <si>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</si>
  <si>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</si>
  <si>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</si>
  <si>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</si>
  <si>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</si>
  <si>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</si>
  <si>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</si>
  <si>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</si>
  <si>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</si>
  <si>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</si>
  <si>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</si>
  <si>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</si>
  <si>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</si>
  <si>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</si>
  <si>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</si>
  <si>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</si>
  <si>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</si>
  <si>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</si>
  <si>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</si>
  <si>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</si>
  <si>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</si>
  <si>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</si>
  <si>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</si>
  <si>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</si>
  <si>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</si>
  <si>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</si>
  <si>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</si>
  <si>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</si>
  <si>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</si>
  <si>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</si>
  <si>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</si>
  <si>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</si>
  <si>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</si>
  <si>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</si>
  <si>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</si>
  <si>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</si>
  <si>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</si>
  <si>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</si>
  <si>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</si>
  <si>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</si>
  <si>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</si>
  <si>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</si>
  <si>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</si>
  <si>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</si>
  <si>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</si>
  <si>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</si>
  <si>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</si>
  <si>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</si>
  <si>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</si>
  <si>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</si>
  <si>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</si>
  <si>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</si>
  <si>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</si>
  <si>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</si>
  <si>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</si>
  <si>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</si>
  <si>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</si>
  <si>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</si>
  <si>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</si>
  <si>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</si>
  <si>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</si>
  <si>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</si>
  <si>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</si>
  <si>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</si>
  <si>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</si>
  <si>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</si>
  <si>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</si>
  <si>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</si>
  <si>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</si>
  <si>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</si>
  <si>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</si>
  <si>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</si>
  <si>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</si>
  <si>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</si>
  <si>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</si>
  <si>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</si>
  <si>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</si>
  <si>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</si>
  <si>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</si>
  <si>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</si>
  <si>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</si>
  <si>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</si>
  <si>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</si>
  <si>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</si>
  <si>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</si>
  <si>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</si>
  <si>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</si>
  <si>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</si>
  <si>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</si>
  <si>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</si>
  <si>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</si>
  <si>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</si>
  <si>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</si>
  <si>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</si>
  <si>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</si>
  <si>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</si>
  <si>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</si>
  <si>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</si>
  <si>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</si>
  <si>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</si>
  <si>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</si>
  <si>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</si>
  <si>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</si>
  <si>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</si>
  <si>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</si>
  <si>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</si>
  <si>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</si>
  <si>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</si>
  <si>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</si>
  <si>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</si>
  <si>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</si>
  <si>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</si>
  <si>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</si>
  <si>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</si>
  <si>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</si>
  <si>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</si>
  <si>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</si>
  <si>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</si>
  <si>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</si>
  <si>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</si>
  <si>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</si>
  <si>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</si>
  <si>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</si>
  <si>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</si>
  <si>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</si>
  <si>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</si>
  <si>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</si>
  <si>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</si>
  <si>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</si>
  <si>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</si>
  <si>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</si>
  <si>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</si>
  <si>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</si>
  <si>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</si>
  <si>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</si>
  <si>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</si>
  <si>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</si>
  <si>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</si>
  <si>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</si>
  <si>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</si>
  <si>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</si>
  <si>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</si>
  <si>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</si>
  <si>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</si>
  <si>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</si>
  <si>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</si>
  <si>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</si>
  <si>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</si>
  <si>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</si>
  <si>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</si>
  <si>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</si>
  <si>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</si>
  <si>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</si>
  <si>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</si>
  <si>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</si>
  <si>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</si>
  <si>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</si>
  <si>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</si>
  <si>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</si>
  <si>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</si>
  <si>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</si>
  <si>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</si>
  <si>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</si>
  <si>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</si>
  <si>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</si>
  <si>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</si>
  <si>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</si>
  <si>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</si>
  <si>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</si>
  <si>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</si>
  <si>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</si>
  <si>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</si>
  <si>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</si>
  <si>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</si>
  <si>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</si>
  <si>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</si>
  <si>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</si>
  <si>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</si>
  <si>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</si>
  <si>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</si>
  <si>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</si>
  <si>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</si>
  <si>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</si>
  <si>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</si>
  <si>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</si>
  <si>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</si>
  <si>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</si>
  <si>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</si>
  <si>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</si>
  <si>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</si>
  <si>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</si>
  <si>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</si>
  <si>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</si>
  <si>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</si>
  <si>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</si>
  <si>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</si>
  <si>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</si>
  <si>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</si>
  <si>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</si>
  <si>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</si>
  <si>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</si>
  <si>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</si>
  <si>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</si>
  <si>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</si>
  <si>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</si>
  <si>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</si>
  <si>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</si>
  <si>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</si>
  <si>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</si>
  <si>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</si>
  <si>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</si>
  <si>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</si>
  <si>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</si>
  <si>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</si>
  <si>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</si>
  <si>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</si>
  <si>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</si>
  <si>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</si>
  <si>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</si>
  <si>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</si>
  <si>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</si>
  <si>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</si>
  <si>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</si>
  <si>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</si>
  <si>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</si>
  <si>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</si>
  <si>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</si>
  <si>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</si>
  <si>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</si>
  <si>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</si>
  <si>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</si>
  <si>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</si>
  <si>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</si>
  <si>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</si>
  <si>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</si>
  <si>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</si>
  <si>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</si>
  <si>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</si>
  <si>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</si>
  <si>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</si>
  <si>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</si>
  <si>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</si>
  <si>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</si>
  <si>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</si>
  <si>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</si>
  <si>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</si>
  <si>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</si>
  <si>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</si>
  <si>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</si>
  <si>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</si>
  <si>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</si>
  <si>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</si>
  <si>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</si>
  <si>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</si>
  <si>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</si>
  <si>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</si>
  <si>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</si>
  <si>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</si>
  <si>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</si>
  <si>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</si>
  <si>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</si>
  <si>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</si>
  <si>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</si>
  <si>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</si>
  <si>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</si>
  <si>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</si>
  <si>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</si>
  <si>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</si>
  <si>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</si>
  <si>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</si>
  <si>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</si>
  <si>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</si>
  <si>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</si>
  <si>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</si>
  <si>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</si>
  <si>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</si>
  <si>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</si>
  <si>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</si>
  <si>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</si>
  <si>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</si>
  <si>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</si>
  <si>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</si>
  <si>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</si>
  <si>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</si>
  <si>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</si>
  <si>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</si>
  <si>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</si>
  <si>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</si>
  <si>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</si>
  <si>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</si>
  <si>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</si>
  <si>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</si>
  <si>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</si>
  <si>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</si>
  <si>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</si>
  <si>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</si>
  <si>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</si>
  <si>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</si>
  <si>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</si>
  <si>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</si>
  <si>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</si>
  <si>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</si>
  <si>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</si>
  <si>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</si>
  <si>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</si>
  <si>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</si>
  <si>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</si>
  <si>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</si>
  <si>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</si>
  <si>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</si>
  <si>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</si>
  <si>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</si>
  <si>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</si>
  <si>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</si>
  <si>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</si>
  <si>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</si>
  <si>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</si>
  <si>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</si>
  <si>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</si>
  <si>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</si>
  <si>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</si>
  <si>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</si>
  <si>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</si>
  <si>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</si>
  <si>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</si>
  <si>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</si>
  <si>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</si>
  <si>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</si>
  <si>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</si>
  <si>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</si>
  <si>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</si>
  <si>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</si>
  <si>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</si>
  <si>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</si>
  <si>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</si>
  <si>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</si>
  <si>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</si>
  <si>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</si>
  <si>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</si>
  <si>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</si>
  <si>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</si>
  <si>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</si>
  <si>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</si>
  <si>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</si>
  <si>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</si>
  <si>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</si>
  <si>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</si>
  <si>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</si>
  <si>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</si>
  <si>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</si>
  <si>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</si>
  <si>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</si>
  <si>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</si>
  <si>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</si>
  <si>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</si>
  <si>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</si>
  <si>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</si>
  <si>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</si>
  <si>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</si>
  <si>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</si>
  <si>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</si>
  <si>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</si>
  <si>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</si>
  <si>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</si>
  <si>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</si>
  <si>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</si>
  <si>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</si>
  <si>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</si>
  <si>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</si>
  <si>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</si>
  <si>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</si>
  <si>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</si>
  <si>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</si>
  <si>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</si>
  <si>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</si>
  <si>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</si>
  <si>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</si>
  <si>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</si>
  <si>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</si>
  <si>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</si>
  <si>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</si>
  <si>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</si>
  <si>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</si>
  <si>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</si>
  <si>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</si>
  <si>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</si>
  <si>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</si>
  <si>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</si>
  <si>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</si>
  <si>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</si>
  <si>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</si>
  <si>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</si>
  <si>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</si>
  <si>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</si>
  <si>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</si>
  <si>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</si>
  <si>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</si>
  <si>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</si>
  <si>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</si>
  <si>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</si>
  <si>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</si>
  <si>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</si>
  <si>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</si>
  <si>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</si>
  <si>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</si>
  <si>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</si>
  <si>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</si>
  <si>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</si>
  <si>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</si>
  <si>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</si>
  <si>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</si>
  <si>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</si>
  <si>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</si>
  <si>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</si>
  <si>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</si>
  <si>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</si>
  <si>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</si>
  <si>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</si>
  <si>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</si>
  <si>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</si>
  <si>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</si>
  <si>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</si>
  <si>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</si>
  <si>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</si>
  <si>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</si>
  <si>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</si>
  <si>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</si>
  <si>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</si>
  <si>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</si>
  <si>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</si>
  <si>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</si>
  <si>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</si>
  <si>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</si>
  <si>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</si>
  <si>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</si>
  <si>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</si>
  <si>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</si>
  <si>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</si>
  <si>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</si>
  <si>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</si>
  <si>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</si>
  <si>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</si>
  <si>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</si>
  <si>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</si>
  <si>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</si>
  <si>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</si>
  <si>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</si>
  <si>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</si>
  <si>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</si>
  <si>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</si>
  <si>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</si>
  <si>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</si>
  <si>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</si>
  <si>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</si>
  <si>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</si>
  <si>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</si>
  <si>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</si>
  <si>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</si>
  <si>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</si>
  <si>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</si>
  <si>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</si>
  <si>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</si>
  <si>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</si>
  <si>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</si>
  <si>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</si>
  <si>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</si>
  <si>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</si>
  <si>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</si>
  <si>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</si>
  <si>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</si>
  <si>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</si>
  <si>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</si>
  <si>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</si>
  <si>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</si>
  <si>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</si>
  <si>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</si>
  <si>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</si>
  <si>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</si>
  <si>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</si>
  <si>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</si>
  <si>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</si>
  <si>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</si>
  <si>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</si>
  <si>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</si>
  <si>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</si>
  <si>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</si>
  <si>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</si>
  <si>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</si>
  <si>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</si>
  <si>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</si>
  <si>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</si>
  <si>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</si>
  <si>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</si>
  <si>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</si>
  <si>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</si>
  <si>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</si>
  <si>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</si>
  <si>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</si>
  <si>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</si>
  <si>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</si>
  <si>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</si>
  <si>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</si>
  <si>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</si>
  <si>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</si>
  <si>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</si>
  <si>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</si>
  <si>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</si>
  <si>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</si>
  <si>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</si>
  <si>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</si>
  <si>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</si>
  <si>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</si>
  <si>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</si>
  <si>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</si>
  <si>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</si>
  <si>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</si>
  <si>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</si>
  <si>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</si>
  <si>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</si>
  <si>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</si>
  <si>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</si>
  <si>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</si>
  <si>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</si>
  <si>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</si>
  <si>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</si>
  <si>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</si>
  <si>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</si>
  <si>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</si>
  <si>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</si>
  <si>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</si>
  <si>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</si>
  <si>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</si>
  <si>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</si>
  <si>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</si>
  <si>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</si>
  <si>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</si>
  <si>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</si>
  <si>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</si>
  <si>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</si>
  <si>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</si>
  <si>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</si>
  <si>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</si>
  <si>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</si>
  <si>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</si>
  <si>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</si>
  <si>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</si>
  <si>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</si>
  <si>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</si>
  <si>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</si>
  <si>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</si>
  <si>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</si>
  <si>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</si>
  <si>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</si>
  <si>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</si>
  <si>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</si>
  <si>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</si>
  <si>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</si>
  <si>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</si>
  <si>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</si>
  <si>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</si>
  <si>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</si>
  <si>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</si>
  <si>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</si>
  <si>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</si>
  <si>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</si>
  <si>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</si>
  <si>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</si>
  <si>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</si>
  <si>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</si>
  <si>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</si>
  <si>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</si>
  <si>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</si>
  <si>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</si>
  <si>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</si>
  <si>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</si>
  <si>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</si>
  <si>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</si>
  <si>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</si>
  <si>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</si>
  <si>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</si>
  <si>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</si>
  <si>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</si>
  <si>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</si>
  <si>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</si>
  <si>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</si>
  <si>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</si>
  <si>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</si>
  <si>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</si>
  <si>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</si>
  <si>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</si>
  <si>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</si>
  <si>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</si>
  <si>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</si>
  <si>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</si>
  <si>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</si>
  <si>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</si>
  <si>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</si>
  <si>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</si>
  <si>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</si>
  <si>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</si>
  <si>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</si>
  <si>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</si>
  <si>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</si>
  <si>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</si>
  <si>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</si>
  <si>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</si>
  <si>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</si>
  <si>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</si>
  <si>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</si>
  <si>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</si>
  <si>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</si>
  <si>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</si>
  <si>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</si>
  <si>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</si>
  <si>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</si>
  <si>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</si>
  <si>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</si>
  <si>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</si>
  <si>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</si>
  <si>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</si>
  <si>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</si>
  <si>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</si>
  <si>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</si>
  <si>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</si>
  <si>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</si>
  <si>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</si>
  <si>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</si>
  <si>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</si>
  <si>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</si>
  <si>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</si>
  <si>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</si>
  <si>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</si>
  <si>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</si>
  <si>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</si>
  <si>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</si>
  <si>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</si>
  <si>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</si>
  <si>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</si>
  <si>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</si>
  <si>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</si>
  <si>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</si>
  <si>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</si>
  <si>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</si>
  <si>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</si>
  <si>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</si>
  <si>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</si>
  <si>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</si>
  <si>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</si>
  <si>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</si>
  <si>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</si>
  <si>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</si>
  <si>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</si>
  <si>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</si>
  <si>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</si>
  <si>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</si>
  <si>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</si>
  <si>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</si>
  <si>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</si>
  <si>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</si>
  <si>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</si>
  <si>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</si>
  <si>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</si>
  <si>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</si>
  <si>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</si>
  <si>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</si>
  <si>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</si>
  <si>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</si>
  <si>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</si>
  <si>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</si>
  <si>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</si>
  <si>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</si>
  <si>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</si>
  <si>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</si>
  <si>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</si>
  <si>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</si>
  <si>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</si>
  <si>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</si>
  <si>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</si>
  <si>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</si>
  <si>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</si>
  <si>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</si>
  <si>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</si>
  <si>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</si>
  <si>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</si>
  <si>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</si>
  <si>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</si>
  <si>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</si>
  <si>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</si>
  <si>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</si>
  <si>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</si>
  <si>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</si>
  <si>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</si>
  <si>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</si>
  <si>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</si>
  <si>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</si>
  <si>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</si>
  <si>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</si>
  <si>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</si>
  <si>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</si>
  <si>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</si>
  <si>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</si>
  <si>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</si>
  <si>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</si>
  <si>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</si>
  <si>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</si>
  <si>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</si>
  <si>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</si>
  <si>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</si>
  <si>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</si>
  <si>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</si>
  <si>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</si>
  <si>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</si>
  <si>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</si>
  <si>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</si>
  <si>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</si>
  <si>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</si>
  <si>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</si>
  <si>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</si>
  <si>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</si>
  <si>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</si>
  <si>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</si>
  <si>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</si>
  <si>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</si>
  <si>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</si>
  <si>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</si>
  <si>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</si>
  <si>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</si>
  <si>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</si>
  <si>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</si>
  <si>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</si>
  <si>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</si>
  <si>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</si>
  <si>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</si>
  <si>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</si>
  <si>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</si>
  <si>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</si>
  <si>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</si>
  <si>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</si>
  <si>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</si>
  <si>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</si>
  <si>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</si>
  <si>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</si>
  <si>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</si>
  <si>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</si>
  <si>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</si>
  <si>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</si>
  <si>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</si>
  <si>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</si>
  <si>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</si>
  <si>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</si>
  <si>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</si>
  <si>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</si>
  <si>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</si>
  <si>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</si>
  <si>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</si>
  <si>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</si>
  <si>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</si>
  <si>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</si>
  <si>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</si>
  <si>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</si>
  <si>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</si>
  <si>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</si>
  <si>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</si>
  <si>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</si>
  <si>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</si>
  <si>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</si>
  <si>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</si>
  <si>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</si>
  <si>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</si>
  <si>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</si>
  <si>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</si>
  <si>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</si>
  <si>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</si>
  <si>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</si>
  <si>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</si>
  <si>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</si>
  <si>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</si>
  <si>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</si>
  <si>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</si>
  <si>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</si>
  <si>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</si>
  <si>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</si>
  <si>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</si>
  <si>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</si>
  <si>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</si>
  <si>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</si>
  <si>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</si>
  <si>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</si>
  <si>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</si>
  <si>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</si>
  <si>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</si>
  <si>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</si>
  <si>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</si>
  <si>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</si>
  <si>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</si>
  <si>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</si>
  <si>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</si>
  <si>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</si>
  <si>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</si>
  <si>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</si>
  <si>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</si>
  <si>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</si>
  <si>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</si>
  <si>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</si>
  <si>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</si>
  <si>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</si>
  <si>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</si>
  <si>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</si>
  <si>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</si>
  <si>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</si>
  <si>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</si>
  <si>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</si>
  <si>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</si>
  <si>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</si>
  <si>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</si>
  <si>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</si>
  <si>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</si>
  <si>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</si>
  <si>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</si>
  <si>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</si>
  <si>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</si>
  <si>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</si>
  <si>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</si>
  <si>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</si>
  <si>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</si>
  <si>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</si>
  <si>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</si>
  <si>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</si>
  <si>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</si>
  <si>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</si>
  <si>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</si>
  <si>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</si>
  <si>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</si>
  <si>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</si>
  <si>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</si>
  <si>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</si>
  <si>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</si>
  <si>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</si>
  <si>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</si>
  <si>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</si>
  <si>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</si>
  <si>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</si>
  <si>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</si>
  <si>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</si>
  <si>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</si>
  <si>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</si>
  <si>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</si>
  <si>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</si>
  <si>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</si>
  <si>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</si>
  <si>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</si>
  <si>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</si>
  <si>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</si>
  <si>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</si>
  <si>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</si>
  <si>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</si>
  <si>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</si>
  <si>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</si>
  <si>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</si>
  <si>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</si>
  <si>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</si>
  <si>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</si>
  <si>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</si>
  <si>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</si>
  <si>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</si>
  <si>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</si>
  <si>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</si>
  <si>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</si>
  <si>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</si>
  <si>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</si>
  <si>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</si>
  <si>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</si>
  <si>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</si>
  <si>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</si>
  <si>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</si>
  <si>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</si>
  <si>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</si>
  <si>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</si>
  <si>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</si>
  <si>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</si>
  <si>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</si>
  <si>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</si>
  <si>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</si>
  <si>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</si>
  <si>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</si>
  <si>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</si>
  <si>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</si>
  <si>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</si>
  <si>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</si>
  <si>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</si>
  <si>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</si>
  <si>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</si>
  <si>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</si>
  <si>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</si>
  <si>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</si>
  <si>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</si>
  <si>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</si>
  <si>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</si>
  <si>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</si>
  <si>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</si>
  <si>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</si>
  <si>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</si>
  <si>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</si>
  <si>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</si>
  <si>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</si>
  <si>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</si>
  <si>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</si>
  <si>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</si>
  <si>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</si>
  <si>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</si>
  <si>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</si>
  <si>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</si>
  <si>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</si>
  <si>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</si>
  <si>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</si>
  <si>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</si>
  <si>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</si>
  <si>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</si>
  <si>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</si>
  <si>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</si>
  <si>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</si>
  <si>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</si>
  <si>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</si>
  <si>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</si>
  <si>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</si>
  <si>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</si>
  <si>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</si>
  <si>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</si>
  <si>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</si>
  <si>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</si>
  <si>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</si>
  <si>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</si>
  <si>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</si>
  <si>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</si>
  <si>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</si>
  <si>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</si>
  <si>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</si>
  <si>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</si>
  <si>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</si>
  <si>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</si>
  <si>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</si>
  <si>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</si>
  <si>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</si>
  <si>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</si>
  <si>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</si>
  <si>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</si>
  <si>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</si>
  <si>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</si>
  <si>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</si>
  <si>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</si>
  <si>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</si>
  <si>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</si>
  <si>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</si>
  <si>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</si>
  <si>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</si>
  <si>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</si>
  <si>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</si>
  <si>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</si>
  <si>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</si>
  <si>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</si>
  <si>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</si>
  <si>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</si>
  <si>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</si>
  <si>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</si>
  <si>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</si>
  <si>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</si>
  <si>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</si>
  <si>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</si>
  <si>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</si>
  <si>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</si>
  <si>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</si>
  <si>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</si>
  <si>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</si>
  <si>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</si>
  <si>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</si>
  <si>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</si>
  <si>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</si>
  <si>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</si>
  <si>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</si>
  <si>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</si>
  <si>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</si>
  <si>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</si>
  <si>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</si>
  <si>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</si>
  <si>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</si>
  <si>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</si>
  <si>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</si>
  <si>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</si>
  <si>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</si>
  <si>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</si>
  <si>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</si>
  <si>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</si>
  <si>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</si>
  <si>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</si>
  <si>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</si>
  <si>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</si>
  <si>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</si>
  <si>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</si>
  <si>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</si>
  <si>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</si>
  <si>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</si>
  <si>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</si>
  <si>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</si>
  <si>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</si>
  <si>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</si>
  <si>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</si>
  <si>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</si>
  <si>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</si>
  <si>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</si>
  <si>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</si>
  <si>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</si>
  <si>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</si>
  <si>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</si>
  <si>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</si>
  <si>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</si>
  <si>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</si>
  <si>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</si>
  <si>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</si>
  <si>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</si>
  <si>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</si>
  <si>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</si>
  <si>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</si>
  <si>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</si>
  <si>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</si>
  <si>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</si>
  <si>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</si>
  <si>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</si>
  <si>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</si>
  <si>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</si>
  <si>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</si>
  <si>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</si>
  <si>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</si>
  <si>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</si>
  <si>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</si>
  <si>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</si>
  <si>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</si>
  <si>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</si>
  <si>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</si>
  <si>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</si>
  <si>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</si>
  <si>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</si>
  <si>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</si>
  <si>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</si>
  <si>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</si>
  <si>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</si>
  <si>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</si>
  <si>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</si>
  <si>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</si>
  <si>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</si>
  <si>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</si>
  <si>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</si>
  <si>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</si>
  <si>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</si>
  <si>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</si>
  <si>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</si>
  <si>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</si>
  <si>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</si>
  <si>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</si>
  <si>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</si>
  <si>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</si>
  <si>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</si>
  <si>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</si>
  <si>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</si>
  <si>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</si>
  <si>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</si>
  <si>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</si>
  <si>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</si>
  <si>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</si>
  <si>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</si>
  <si>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</si>
  <si>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</si>
  <si>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</si>
  <si>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</si>
  <si>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</si>
  <si>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</si>
  <si>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</si>
  <si>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</si>
  <si>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</si>
  <si>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</si>
  <si>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</si>
  <si>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</si>
  <si>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</si>
  <si>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</si>
  <si>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</si>
  <si>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</si>
  <si>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</si>
  <si>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</si>
  <si>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</si>
  <si>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</si>
  <si>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</si>
  <si>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</si>
  <si>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</si>
  <si>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</si>
  <si>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</si>
  <si>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</si>
  <si>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</si>
  <si>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</si>
  <si>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</si>
  <si>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</si>
  <si>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</si>
  <si>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</si>
  <si>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</si>
  <si>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</si>
  <si>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</si>
  <si>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</si>
  <si>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</si>
  <si>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</si>
  <si>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</si>
  <si>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</si>
  <si>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</si>
  <si>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</si>
  <si>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</si>
  <si>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</si>
  <si>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</si>
  <si>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</si>
  <si>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</si>
  <si>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</si>
  <si>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</si>
  <si>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</si>
  <si>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</si>
  <si>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</si>
  <si>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</si>
  <si>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</si>
  <si>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</si>
  <si>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</si>
  <si>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</si>
  <si>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</si>
  <si>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</si>
  <si>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</si>
  <si>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</si>
  <si>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</si>
  <si>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</si>
  <si>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</si>
  <si>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</si>
  <si>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</si>
  <si>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</si>
  <si>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</si>
  <si>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</si>
  <si>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</si>
  <si>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</si>
  <si>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</si>
  <si>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</si>
  <si>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</si>
  <si>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</si>
  <si>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</si>
  <si>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</si>
  <si>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</si>
  <si>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</si>
  <si>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</si>
  <si>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</si>
  <si>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</si>
  <si>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</si>
  <si>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</si>
  <si>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</si>
  <si>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</si>
  <si>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</si>
  <si>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</si>
  <si>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</si>
  <si>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</si>
  <si>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</si>
  <si>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</si>
  <si>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</si>
  <si>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</si>
  <si>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</si>
  <si>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</si>
  <si>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</si>
  <si>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</si>
  <si>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</si>
  <si>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</si>
  <si>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</si>
  <si>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</si>
  <si>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</si>
  <si>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</si>
  <si>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</si>
  <si>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</si>
  <si>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</si>
  <si>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</si>
  <si>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</si>
  <si>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</si>
  <si>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</si>
  <si>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</si>
  <si>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</si>
  <si>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</si>
  <si>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</si>
  <si>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</si>
  <si>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</si>
  <si>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</si>
  <si>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</si>
  <si>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</si>
  <si>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</si>
  <si>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</si>
  <si>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</si>
  <si>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</si>
  <si>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</si>
  <si>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</si>
  <si>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</si>
  <si>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</si>
  <si>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</si>
  <si>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</si>
  <si>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</si>
  <si>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</si>
  <si>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</si>
  <si>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</si>
  <si>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</si>
  <si>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</si>
  <si>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</si>
  <si>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</si>
  <si>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</si>
  <si>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</si>
  <si>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</si>
  <si>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</si>
  <si>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</si>
  <si>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</si>
  <si>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</si>
  <si>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</si>
  <si>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</si>
  <si>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</si>
  <si>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</si>
  <si>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</si>
  <si>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</si>
  <si>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</si>
  <si>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</si>
  <si>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</si>
  <si>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</si>
  <si>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</si>
  <si>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</si>
  <si>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</si>
  <si>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</si>
  <si>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</si>
  <si>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</si>
  <si>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</si>
  <si>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</si>
  <si>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</si>
  <si>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</si>
  <si>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</si>
  <si>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</si>
  <si>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</si>
  <si>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</si>
  <si>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</si>
  <si>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</si>
  <si>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</si>
  <si>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</si>
  <si>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</si>
  <si>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</si>
  <si>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</si>
  <si>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</si>
  <si>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</si>
  <si>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</si>
  <si>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</si>
  <si>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</si>
  <si>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</si>
  <si>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</si>
  <si>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</si>
  <si>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</si>
  <si>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</si>
  <si>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</si>
  <si>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</si>
  <si>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</si>
  <si>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</si>
  <si>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</si>
  <si>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</si>
  <si>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</si>
  <si>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</si>
  <si>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</si>
  <si>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</si>
  <si>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</si>
  <si>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</si>
  <si>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</si>
  <si>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</si>
  <si>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</si>
  <si>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</si>
  <si>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</si>
  <si>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</si>
  <si>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</si>
  <si>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</si>
  <si>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</si>
  <si>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</si>
  <si>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</si>
  <si>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</si>
  <si>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</si>
  <si>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</si>
  <si>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</si>
  <si>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</si>
  <si>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</si>
  <si>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</si>
  <si>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</si>
  <si>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</si>
  <si>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</si>
  <si>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</si>
  <si>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</si>
  <si>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</si>
  <si>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</si>
  <si>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</si>
  <si>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</si>
  <si>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</si>
  <si>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</si>
  <si>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</si>
  <si>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</si>
  <si>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</si>
  <si>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</si>
  <si>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</si>
  <si>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</si>
  <si>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</si>
  <si>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</si>
  <si>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</si>
  <si>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</si>
  <si>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</si>
  <si>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</si>
  <si>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</si>
  <si>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</si>
  <si>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</si>
  <si>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</si>
  <si>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</si>
  <si>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</si>
  <si>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</si>
  <si>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</si>
  <si>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</si>
  <si>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</si>
  <si>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</si>
  <si>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</si>
  <si>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</si>
  <si>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</si>
  <si>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</si>
  <si>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</si>
  <si>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</si>
  <si>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</si>
  <si>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</si>
  <si>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</si>
  <si>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</si>
  <si>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</si>
  <si>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</si>
  <si>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</si>
  <si>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</si>
  <si>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</si>
  <si>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</si>
  <si>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</si>
  <si>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</si>
  <si>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</si>
  <si>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</si>
  <si>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</si>
  <si>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</si>
  <si>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</si>
  <si>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</si>
  <si>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</si>
  <si>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</si>
  <si>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</si>
  <si>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</si>
  <si>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</si>
  <si>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</si>
  <si>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</si>
  <si>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</si>
  <si>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</si>
  <si>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</si>
  <si>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</si>
  <si>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</si>
  <si>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</si>
  <si>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</si>
  <si>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</si>
  <si>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</si>
  <si>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</si>
  <si>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</si>
  <si>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</si>
  <si>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</si>
  <si>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</si>
  <si>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</si>
  <si>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</si>
  <si>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</si>
  <si>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</si>
  <si>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</si>
  <si>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</si>
  <si>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</si>
  <si>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</si>
  <si>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</si>
  <si>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</si>
  <si>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</si>
  <si>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</si>
  <si>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</si>
  <si>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</si>
  <si>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</si>
  <si>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</si>
  <si>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</si>
  <si>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</si>
  <si>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</si>
  <si>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</si>
  <si>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</si>
  <si>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</si>
  <si>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</si>
  <si>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</si>
  <si>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</si>
  <si>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</si>
  <si>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</si>
  <si>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</si>
  <si>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</si>
  <si>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</si>
  <si>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</si>
  <si>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</si>
  <si>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</si>
  <si>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</si>
  <si>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</si>
  <si>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</si>
  <si>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</si>
  <si>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</si>
  <si>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</si>
  <si>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</si>
  <si>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</si>
  <si>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</si>
  <si>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</si>
  <si>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</si>
  <si>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</si>
  <si>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</si>
  <si>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</si>
  <si>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</si>
  <si>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</si>
  <si>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</si>
  <si>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</si>
  <si>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</si>
  <si>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</si>
  <si>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</si>
  <si>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</si>
  <si>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</si>
  <si>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</si>
  <si>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</si>
  <si>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</si>
  <si>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</si>
  <si>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</si>
  <si>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</si>
  <si>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</si>
  <si>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</si>
  <si>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</si>
  <si>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</si>
  <si>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</si>
  <si>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</si>
  <si>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</si>
  <si>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</si>
  <si>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</si>
  <si>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</si>
  <si>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</si>
  <si>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</si>
  <si>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</si>
  <si>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</si>
  <si>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</si>
  <si>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</si>
  <si>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</si>
  <si>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</si>
  <si>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</si>
  <si>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</si>
  <si>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</si>
  <si>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</si>
  <si>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</si>
  <si>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</si>
  <si>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</si>
  <si>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</si>
  <si>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</si>
  <si>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</si>
  <si>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</si>
  <si>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</si>
  <si>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</si>
  <si>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</si>
  <si>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</si>
  <si>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</si>
  <si>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</si>
  <si>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</si>
  <si>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</si>
  <si>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</si>
  <si>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</si>
  <si>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</si>
  <si>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</si>
  <si>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</si>
  <si>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</si>
  <si>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</si>
  <si>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</si>
  <si>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</si>
  <si>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</si>
  <si>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</si>
  <si>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</si>
  <si>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</si>
  <si>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</si>
  <si>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</si>
  <si>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</si>
  <si>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</si>
  <si>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</si>
  <si>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</si>
  <si>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</si>
  <si>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</si>
  <si>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</si>
  <si>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</si>
  <si>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</si>
  <si>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</si>
  <si>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</si>
  <si>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</si>
  <si>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</si>
  <si>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</si>
  <si>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</si>
  <si>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</si>
  <si>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</si>
  <si>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</si>
  <si>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</si>
  <si>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</si>
  <si>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</si>
  <si>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</si>
  <si>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</si>
  <si>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</si>
  <si>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</si>
  <si>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</si>
  <si>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</si>
  <si>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</si>
  <si>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</si>
  <si>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</si>
  <si>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</si>
  <si>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</si>
  <si>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</si>
  <si>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</si>
  <si>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</si>
  <si>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</si>
  <si>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</si>
  <si>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</si>
  <si>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</si>
  <si>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</si>
  <si>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</si>
  <si>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</si>
  <si>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</si>
  <si>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</si>
  <si>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</si>
  <si>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</si>
  <si>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</si>
  <si>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</si>
  <si>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</si>
  <si>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</si>
  <si>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</si>
  <si>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</si>
  <si>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</si>
  <si>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</si>
  <si>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</si>
  <si>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</si>
  <si>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</si>
  <si>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</si>
  <si>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</si>
  <si>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</si>
  <si>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</si>
  <si>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</si>
  <si>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</si>
  <si>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</si>
  <si>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</si>
  <si>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</si>
  <si>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</si>
  <si>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</si>
  <si>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</si>
  <si>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</si>
  <si>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</si>
  <si>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</si>
  <si>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</si>
  <si>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</si>
  <si>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</si>
  <si>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</si>
  <si>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</si>
  <si>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</si>
  <si>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</si>
  <si>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</si>
  <si>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</si>
  <si>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</si>
  <si>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</si>
  <si>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</si>
  <si>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</si>
  <si>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</si>
  <si>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</si>
  <si>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</si>
  <si>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</si>
  <si>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</si>
  <si>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</si>
  <si>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</si>
  <si>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</si>
  <si>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</si>
  <si>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</si>
  <si>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</si>
  <si>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</si>
  <si>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</si>
  <si>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</si>
  <si>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</si>
  <si>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</si>
  <si>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</si>
  <si>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</si>
  <si>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</si>
  <si>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</si>
  <si>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</si>
  <si>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</si>
  <si>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</si>
  <si>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</si>
  <si>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</si>
  <si>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</si>
  <si>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</si>
  <si>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</si>
  <si>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</si>
  <si>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</si>
  <si>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</si>
  <si>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</si>
  <si>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</si>
  <si>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</si>
  <si>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</si>
  <si>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</si>
  <si>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</si>
  <si>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</si>
  <si>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</si>
  <si>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</si>
  <si>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</si>
  <si>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</si>
  <si>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</si>
  <si>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</si>
  <si>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</si>
  <si>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</si>
  <si>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</si>
  <si>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</si>
  <si>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</si>
  <si>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</si>
  <si>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</si>
  <si>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</si>
  <si>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</si>
  <si>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</si>
  <si>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</si>
  <si>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</si>
  <si>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</si>
  <si>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</si>
  <si>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</si>
  <si>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</si>
  <si>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</si>
  <si>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</si>
  <si>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</si>
  <si>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</si>
  <si>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</si>
  <si>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</si>
  <si>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</si>
  <si>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</si>
  <si>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</si>
  <si>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</si>
  <si>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</si>
  <si>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</si>
  <si>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</si>
  <si>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</si>
  <si>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</si>
  <si>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</si>
  <si>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</si>
  <si>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</si>
  <si>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</si>
  <si>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</si>
  <si>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</si>
  <si>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</si>
  <si>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</si>
  <si>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</si>
  <si>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</si>
  <si>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</si>
  <si>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</si>
  <si>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</si>
  <si>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</si>
  <si>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</si>
  <si>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</si>
  <si>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</si>
  <si>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</si>
  <si>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</si>
  <si>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</si>
  <si>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</si>
  <si>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</si>
  <si>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</si>
  <si>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</si>
  <si>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</si>
  <si>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</si>
  <si>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</si>
  <si>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</si>
  <si>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</si>
  <si>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</si>
  <si>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</si>
  <si>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</si>
  <si>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</si>
  <si>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</si>
  <si>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</si>
  <si>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</si>
  <si>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</si>
  <si>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</si>
  <si>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</si>
  <si>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</si>
  <si>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</si>
  <si>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</si>
  <si>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</si>
  <si>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</si>
  <si>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</si>
  <si>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</si>
  <si>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</si>
  <si>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</si>
  <si>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</si>
  <si>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</si>
  <si>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</si>
  <si>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</si>
  <si>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</si>
  <si>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</si>
  <si>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</si>
  <si>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</si>
  <si>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</si>
  <si>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</si>
  <si>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</si>
  <si>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</si>
  <si>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</si>
  <si>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</si>
  <si>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</si>
  <si>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</si>
  <si>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</si>
  <si>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</si>
  <si>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</si>
  <si>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</si>
  <si>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</si>
  <si>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</si>
  <si>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</si>
  <si>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</si>
  <si>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</si>
  <si>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</si>
  <si>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</si>
  <si>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</si>
  <si>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</si>
  <si>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</si>
  <si>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</si>
  <si>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</si>
  <si>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</si>
  <si>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</si>
  <si>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</si>
  <si>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</si>
  <si>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</si>
  <si>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</si>
  <si>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</si>
  <si>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</si>
  <si>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</si>
  <si>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</si>
  <si>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</si>
  <si>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</si>
  <si>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</si>
  <si>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</si>
  <si>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</si>
  <si>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</si>
  <si>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</si>
  <si>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</si>
  <si>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</si>
  <si>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</si>
  <si>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</si>
  <si>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</si>
  <si>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</si>
  <si>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</si>
  <si>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</si>
  <si>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</si>
  <si>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</si>
  <si>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</si>
  <si>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</si>
  <si>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</si>
  <si>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</si>
  <si>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</si>
  <si>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</si>
  <si>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</si>
  <si>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</si>
  <si>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</si>
  <si>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</si>
  <si>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</si>
  <si>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</si>
  <si>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</si>
  <si>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</si>
  <si>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</si>
  <si>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</si>
  <si>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</si>
  <si>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</si>
  <si>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</si>
  <si>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</si>
  <si>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</si>
  <si>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</si>
  <si>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</si>
  <si>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</si>
  <si>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</si>
  <si>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</si>
  <si>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</si>
  <si>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</si>
  <si>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</si>
  <si>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</si>
  <si>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</si>
  <si>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</si>
  <si>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</si>
  <si>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</si>
  <si>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</si>
  <si>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</si>
  <si>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</si>
  <si>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</si>
  <si>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</si>
  <si>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</si>
  <si>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</si>
  <si>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</si>
  <si>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</si>
  <si>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</si>
  <si>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</si>
  <si>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</si>
  <si>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</si>
  <si>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</si>
  <si>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</si>
  <si>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</si>
  <si>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</si>
  <si>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</si>
  <si>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</si>
  <si>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</si>
  <si>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</si>
  <si>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</si>
  <si>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</si>
  <si>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</si>
  <si>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</si>
  <si>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</si>
  <si>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</si>
  <si>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</si>
  <si>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</si>
  <si>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</si>
  <si>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</si>
  <si>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</si>
  <si>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</si>
  <si>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</si>
  <si>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</si>
  <si>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</si>
  <si>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</si>
  <si>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</si>
  <si>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</si>
  <si>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</si>
  <si>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</si>
  <si>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</si>
  <si>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</si>
  <si>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</si>
  <si>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</si>
  <si>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</si>
  <si>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</si>
  <si>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</si>
  <si>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</si>
  <si>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</si>
  <si>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</si>
  <si>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</si>
  <si>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</si>
  <si>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</si>
  <si>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</si>
  <si>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</si>
  <si>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</si>
  <si>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</si>
  <si>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</si>
  <si>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</si>
  <si>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</si>
  <si>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</si>
  <si>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</si>
  <si>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</si>
  <si>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</si>
  <si>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</si>
  <si>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</si>
  <si>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</si>
  <si>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</si>
  <si>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</si>
  <si>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</si>
  <si>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</si>
  <si>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</si>
  <si>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</si>
  <si>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</si>
  <si>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</si>
  <si>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</si>
  <si>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</si>
  <si>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</si>
  <si>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</si>
  <si>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</si>
  <si>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</si>
  <si>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</si>
  <si>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</si>
  <si>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</si>
  <si>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</si>
  <si>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</si>
  <si>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</si>
  <si>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</si>
  <si>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</si>
  <si>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</si>
  <si>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</si>
  <si>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</si>
  <si>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</si>
  <si>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</si>
  <si>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</si>
  <si>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</si>
  <si>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</si>
  <si>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</si>
  <si>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</si>
  <si>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</si>
  <si>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</si>
  <si>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</si>
  <si>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</si>
  <si>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</si>
  <si>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</si>
  <si>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</si>
  <si>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</si>
  <si>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</si>
  <si>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</si>
  <si>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</si>
  <si>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</si>
  <si>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</si>
  <si>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</si>
  <si>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</si>
  <si>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</si>
  <si>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</si>
  <si>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</si>
  <si>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</si>
  <si>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</si>
  <si>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</si>
  <si>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</si>
  <si>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</si>
  <si>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</si>
  <si>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</si>
  <si>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</si>
  <si>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</si>
  <si>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</si>
  <si>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</si>
  <si>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</si>
  <si>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</si>
  <si>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</si>
  <si>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</si>
  <si>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</si>
  <si>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</si>
  <si>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</si>
  <si>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</si>
  <si>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</si>
  <si>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</si>
  <si>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</si>
  <si>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</si>
  <si>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</si>
  <si>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</si>
  <si>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</si>
  <si>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</si>
  <si>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</si>
  <si>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</si>
  <si>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</si>
  <si>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</si>
  <si>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</si>
  <si>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</si>
  <si>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</si>
  <si>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</si>
  <si>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</si>
  <si>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</si>
  <si>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</si>
  <si>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</si>
  <si>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</si>
  <si>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</si>
  <si>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</si>
  <si>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</si>
  <si>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</si>
  <si>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</si>
  <si>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</si>
  <si>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</si>
  <si>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</si>
  <si>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</si>
  <si>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</si>
  <si>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</si>
  <si>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</si>
  <si>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</si>
  <si>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</si>
  <si>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</si>
  <si>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</si>
  <si>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</si>
  <si>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</si>
  <si>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</si>
  <si>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</si>
  <si>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</si>
  <si>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</si>
  <si>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</si>
  <si>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</si>
  <si>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</si>
  <si>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</si>
  <si>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</si>
  <si>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</si>
  <si>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</si>
  <si>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</si>
  <si>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</si>
  <si>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</si>
  <si>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</si>
  <si>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</si>
  <si>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</si>
  <si>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</si>
  <si>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</si>
  <si>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</si>
  <si>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</si>
  <si>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</si>
  <si>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</si>
  <si>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</si>
  <si>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</si>
  <si>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</si>
  <si>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</si>
  <si>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</si>
  <si>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</si>
  <si>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</si>
  <si>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</si>
  <si>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</si>
  <si>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</si>
  <si>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</si>
  <si>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</si>
  <si>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</si>
  <si>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</si>
  <si>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</si>
  <si>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</si>
  <si>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</si>
  <si>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</si>
  <si>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</si>
  <si>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</si>
  <si>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</si>
  <si>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</si>
  <si>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</si>
  <si>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</si>
  <si>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</si>
  <si>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</si>
  <si>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</si>
  <si>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</si>
  <si>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</si>
  <si>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</si>
  <si>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</si>
  <si>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</si>
  <si>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</si>
  <si>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</si>
  <si>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</si>
  <si>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</si>
  <si>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</si>
  <si>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</si>
  <si>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</si>
  <si>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</si>
  <si>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</si>
  <si>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</si>
  <si>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</si>
  <si>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</si>
  <si>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</si>
  <si>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</si>
  <si>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</si>
  <si>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</si>
  <si>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</si>
  <si>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</si>
  <si>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</si>
  <si>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</si>
  <si>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</si>
  <si>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</si>
  <si>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</si>
  <si>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</si>
  <si>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</si>
  <si>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</si>
  <si>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</si>
  <si>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</si>
  <si>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</si>
  <si>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</si>
  <si>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</si>
  <si>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</si>
  <si>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</si>
  <si>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</si>
  <si>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</si>
  <si>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</si>
  <si>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</si>
  <si>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</si>
  <si>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</si>
  <si>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</si>
  <si>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</si>
  <si>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</si>
  <si>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</si>
  <si>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</si>
  <si>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</si>
  <si>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</si>
  <si>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</si>
  <si>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</si>
  <si>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</si>
  <si>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</si>
  <si>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</si>
  <si>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</si>
  <si>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</si>
  <si>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</si>
  <si>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</si>
  <si>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</si>
  <si>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</si>
  <si>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</si>
  <si>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</si>
  <si>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</si>
  <si>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</si>
  <si>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</si>
  <si>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</si>
  <si>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</si>
  <si>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</si>
  <si>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</si>
  <si>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</si>
  <si>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</si>
  <si>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</si>
  <si>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</si>
  <si>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</si>
  <si>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</si>
  <si>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</si>
  <si>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</si>
  <si>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</si>
  <si>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</si>
  <si>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</si>
  <si>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</si>
  <si>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</si>
  <si>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</si>
  <si>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</si>
  <si>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</si>
  <si>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</si>
  <si>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</si>
  <si>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</si>
  <si>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</si>
  <si>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</si>
  <si>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</si>
  <si>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</si>
  <si>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</si>
  <si>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</si>
  <si>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</si>
  <si>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</si>
  <si>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</si>
  <si>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</si>
  <si>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</si>
  <si>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</si>
  <si>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</si>
  <si>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</si>
  <si>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</si>
  <si>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</si>
  <si>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</si>
  <si>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</si>
  <si>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</si>
  <si>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</si>
  <si>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</si>
  <si>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</si>
  <si>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</si>
  <si>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</si>
  <si>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</si>
  <si>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</si>
  <si>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</si>
  <si>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</si>
  <si>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</si>
  <si>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</si>
  <si>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</si>
  <si>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</si>
  <si>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</si>
  <si>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</si>
  <si>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</si>
  <si>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</si>
  <si>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</si>
  <si>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</si>
  <si>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</si>
  <si>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</si>
  <si>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</si>
  <si>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</si>
  <si>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</si>
  <si>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</si>
  <si>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</si>
  <si>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</si>
  <si>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</si>
  <si>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</si>
  <si>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</si>
  <si>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</si>
  <si>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</si>
  <si>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</si>
  <si>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</si>
  <si>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</si>
  <si>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</si>
  <si>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</si>
  <si>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</si>
  <si>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</si>
  <si>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</si>
  <si>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</si>
  <si>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</si>
  <si>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</si>
  <si>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</si>
  <si>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</si>
  <si>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</si>
  <si>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</si>
  <si>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</si>
  <si>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</si>
  <si>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</si>
  <si>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</si>
  <si>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</si>
  <si>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</si>
  <si>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</si>
  <si>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</si>
  <si>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</si>
  <si>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</si>
  <si>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</si>
  <si>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</si>
  <si>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</si>
  <si>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</si>
  <si>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</si>
  <si>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</si>
  <si>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</si>
  <si>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</si>
  <si>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</si>
  <si>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</si>
  <si>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</si>
  <si>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</si>
  <si>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</si>
  <si>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</si>
  <si>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</si>
  <si>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</si>
  <si>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</si>
  <si>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</si>
  <si>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</si>
  <si>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</si>
  <si>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</si>
  <si>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</si>
  <si>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</si>
  <si>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</si>
  <si>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</si>
  <si>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</si>
  <si>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</si>
  <si>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</si>
  <si>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</si>
  <si>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</si>
  <si>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</si>
  <si>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</si>
  <si>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</si>
  <si>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</si>
  <si>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</si>
  <si>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</si>
  <si>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</si>
  <si>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</si>
  <si>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</si>
  <si>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</si>
  <si>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</si>
  <si>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</si>
  <si>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</si>
  <si>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</si>
  <si>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</si>
  <si>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</si>
  <si>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</si>
  <si>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</si>
  <si>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</si>
  <si>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</si>
  <si>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</si>
  <si>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</si>
  <si>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</si>
  <si>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</si>
  <si>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</si>
  <si>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</si>
  <si>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</si>
  <si>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</si>
  <si>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</si>
  <si>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</si>
  <si>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</si>
  <si>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</si>
  <si>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</si>
  <si>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</si>
  <si>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</si>
  <si>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</si>
  <si>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</si>
  <si>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</si>
  <si>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</si>
  <si>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</si>
  <si>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</si>
  <si>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</si>
  <si>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</si>
  <si>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</si>
  <si>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</si>
  <si>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</si>
  <si>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</si>
  <si>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</si>
  <si>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</si>
  <si>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</si>
  <si>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</si>
  <si>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</si>
  <si>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</si>
  <si>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</si>
  <si>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</si>
  <si>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</si>
  <si>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</si>
  <si>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</si>
  <si>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</si>
  <si>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</si>
  <si>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</si>
  <si>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</si>
  <si>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</si>
  <si>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</si>
  <si>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</si>
  <si>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</si>
  <si>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</si>
  <si>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</si>
  <si>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</si>
  <si>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</si>
  <si>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</si>
  <si>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</si>
  <si>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</si>
  <si>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</si>
  <si>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</si>
  <si>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</si>
  <si>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</si>
  <si>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</si>
  <si>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</si>
  <si>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</si>
  <si>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</si>
  <si>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</si>
  <si>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</si>
  <si>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</si>
  <si>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</si>
  <si>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</si>
  <si>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</si>
  <si>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</si>
  <si>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</si>
  <si>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</si>
  <si>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</si>
  <si>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</si>
  <si>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</si>
  <si>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</si>
  <si>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</si>
  <si>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</si>
  <si>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</si>
  <si>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</si>
  <si>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</si>
  <si>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</si>
  <si>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</si>
  <si>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</si>
  <si>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</si>
  <si>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</si>
  <si>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</si>
  <si>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</si>
  <si>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</si>
  <si>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</si>
  <si>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</si>
  <si>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</si>
  <si>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</si>
  <si>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</si>
  <si>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</si>
  <si>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</si>
  <si>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</si>
  <si>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</si>
  <si>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</si>
  <si>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</si>
  <si>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</si>
  <si>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</si>
  <si>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</si>
  <si>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</si>
  <si>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</si>
  <si>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</si>
  <si>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</si>
  <si>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</si>
  <si>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</si>
  <si>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</si>
  <si>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</si>
  <si>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</si>
  <si>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</si>
  <si>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</si>
  <si>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</si>
  <si>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</si>
  <si>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</si>
  <si>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</si>
  <si>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</si>
  <si>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</si>
  <si>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</si>
  <si>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</si>
  <si>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</si>
  <si>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</si>
  <si>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</si>
  <si>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</si>
  <si>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</si>
  <si>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</si>
  <si>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</si>
  <si>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</si>
  <si>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</si>
  <si>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</si>
  <si>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</si>
  <si>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</si>
  <si>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</si>
  <si>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</si>
  <si>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</si>
  <si>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</si>
  <si>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</si>
  <si>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</si>
  <si>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</si>
  <si>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</si>
  <si>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</si>
  <si>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</si>
  <si>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</si>
  <si>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</si>
  <si>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</si>
  <si>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</si>
  <si>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</si>
  <si>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</si>
  <si>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</si>
  <si>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</si>
  <si>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</si>
  <si>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</si>
  <si>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</si>
  <si>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</si>
  <si>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</si>
  <si>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</si>
  <si>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</si>
  <si>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</si>
  <si>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</si>
  <si>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</si>
  <si>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</si>
  <si>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</si>
  <si>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</si>
  <si>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</si>
  <si>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</si>
  <si>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</si>
  <si>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</si>
  <si>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</si>
  <si>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</si>
  <si>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</si>
  <si>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</si>
  <si>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</si>
  <si>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</si>
  <si>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</si>
  <si>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</si>
  <si>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</si>
  <si>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</si>
  <si>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</si>
  <si>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</si>
  <si>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</si>
  <si>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</si>
  <si>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</si>
  <si>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</si>
  <si>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</si>
  <si>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</si>
  <si>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</si>
  <si>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</si>
  <si>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</si>
  <si>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</si>
  <si>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</si>
  <si>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</si>
  <si>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</si>
  <si>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</si>
  <si>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</si>
  <si>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</si>
  <si>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</si>
  <si>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</si>
  <si>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</si>
  <si>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</si>
  <si>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</si>
  <si>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</si>
  <si>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</si>
  <si>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</si>
  <si>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</si>
  <si>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</si>
  <si>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</si>
  <si>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</si>
  <si>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</si>
  <si>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</si>
  <si>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</si>
  <si>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</si>
  <si>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</si>
  <si>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</si>
  <si>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</si>
  <si>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</si>
  <si>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</si>
  <si>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</si>
  <si>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</si>
  <si>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</si>
  <si>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</si>
  <si>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</si>
  <si>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</si>
  <si>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</si>
  <si>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</si>
  <si>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</si>
  <si>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</si>
  <si>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</si>
  <si>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</si>
  <si>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</si>
  <si>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</si>
  <si>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</si>
  <si>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</si>
  <si>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</si>
  <si>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</si>
  <si>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</si>
  <si>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</si>
  <si>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</si>
  <si>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</si>
  <si>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</si>
  <si>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</si>
  <si>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</si>
  <si>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</si>
  <si>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</si>
  <si>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</si>
  <si>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</si>
  <si>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</si>
  <si>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</si>
  <si>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</si>
  <si>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</si>
  <si>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</si>
  <si>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</si>
  <si>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</si>
  <si>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</si>
  <si>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</si>
  <si>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</si>
  <si>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</si>
  <si>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</si>
  <si>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</si>
  <si>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</si>
  <si>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</si>
  <si>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</si>
  <si>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</si>
  <si>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</si>
  <si>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</si>
  <si>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</si>
  <si>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</si>
  <si>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</si>
  <si>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</si>
  <si>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</si>
  <si>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</si>
  <si>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</si>
  <si>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</si>
  <si>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</si>
  <si>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</si>
  <si>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</si>
  <si>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</si>
  <si>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</si>
  <si>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</si>
  <si>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</si>
  <si>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</si>
  <si>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</si>
  <si>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</si>
  <si>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</si>
  <si>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</si>
  <si>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</si>
  <si>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</si>
  <si>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</si>
  <si>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</si>
  <si>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</si>
  <si>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</si>
  <si>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</si>
  <si>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</si>
  <si>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</si>
  <si>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</si>
  <si>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</si>
  <si>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</si>
  <si>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</si>
  <si>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</si>
  <si>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</si>
  <si>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</si>
  <si>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</si>
  <si>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</si>
  <si>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</si>
  <si>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</si>
  <si>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</si>
  <si>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</si>
  <si>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</si>
  <si>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</si>
  <si>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</si>
  <si>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</si>
  <si>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</si>
  <si>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</si>
  <si>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</si>
  <si>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</si>
  <si>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</si>
  <si>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</si>
  <si>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</si>
  <si>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</si>
  <si>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</si>
  <si>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</si>
  <si>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</si>
  <si>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</si>
  <si>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</si>
  <si>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</si>
  <si>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</si>
  <si>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</si>
  <si>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</si>
  <si>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</si>
  <si>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</si>
  <si>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</si>
  <si>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</si>
  <si>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</si>
  <si>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</si>
  <si>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</si>
  <si>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</si>
  <si>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</si>
  <si>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</si>
  <si>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</si>
  <si>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</si>
  <si>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</si>
  <si>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</si>
  <si>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</si>
  <si>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</si>
  <si>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</si>
  <si>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</si>
  <si>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</si>
  <si>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</si>
  <si>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</si>
  <si>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</si>
  <si>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</si>
  <si>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</si>
  <si>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</si>
  <si>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</si>
  <si>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</si>
  <si>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</si>
  <si>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</si>
  <si>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</si>
  <si>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</si>
  <si>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</si>
  <si>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</si>
  <si>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</si>
  <si>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</si>
  <si>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</si>
  <si>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</si>
  <si>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</si>
  <si>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</si>
  <si>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</si>
  <si>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</si>
  <si>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</si>
  <si>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</si>
  <si>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</si>
  <si>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</si>
  <si>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</si>
  <si>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</si>
  <si>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</si>
  <si>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</si>
  <si>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</si>
  <si>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</si>
  <si>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</si>
  <si>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</si>
  <si>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</si>
  <si>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</si>
  <si>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</si>
  <si>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</si>
  <si>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</si>
  <si>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</si>
  <si>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</si>
  <si>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</si>
  <si>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</si>
  <si>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</si>
  <si>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</si>
  <si>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</si>
  <si>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</si>
  <si>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</si>
  <si>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</si>
  <si>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</si>
  <si>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</si>
  <si>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</si>
  <si>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</si>
  <si>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</si>
  <si>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</si>
  <si>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</si>
  <si>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</si>
  <si>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</si>
  <si>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</si>
  <si>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</si>
  <si>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</si>
  <si>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</si>
  <si>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</si>
  <si>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</si>
  <si>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</si>
  <si>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</si>
  <si>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</si>
  <si>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</si>
  <si>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</si>
  <si>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</si>
  <si>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</si>
  <si>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</si>
  <si>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</si>
  <si>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</si>
  <si>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</si>
  <si>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</si>
  <si>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</si>
  <si>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</si>
  <si>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</si>
  <si>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</si>
  <si>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</si>
  <si>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</si>
  <si>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</si>
  <si>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</si>
  <si>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</si>
  <si>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</si>
  <si>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</si>
  <si>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</si>
  <si>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</si>
  <si>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</si>
  <si>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</si>
  <si>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</si>
  <si>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</si>
  <si>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</si>
  <si>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</si>
  <si>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</si>
  <si>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</si>
  <si>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</si>
  <si>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</si>
  <si>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</si>
  <si>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</si>
  <si>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</si>
  <si>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</si>
  <si>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</si>
  <si>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</si>
  <si>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</si>
  <si>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</si>
  <si>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</si>
  <si>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</si>
  <si>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</si>
  <si>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</si>
  <si>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</si>
  <si>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</si>
  <si>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</si>
  <si>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</si>
  <si>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</si>
  <si>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</si>
  <si>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</si>
  <si>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</si>
  <si>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</si>
  <si>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</si>
  <si>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</si>
  <si>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</si>
  <si>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</si>
  <si>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</si>
  <si>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</si>
  <si>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</si>
  <si>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</si>
  <si>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</si>
  <si>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</si>
  <si>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</si>
  <si>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</si>
  <si>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</si>
  <si>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</si>
  <si>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</si>
  <si>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</si>
  <si>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</si>
  <si>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</si>
  <si>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</si>
  <si>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</si>
  <si>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</si>
  <si>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</si>
  <si>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</si>
  <si>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</si>
  <si>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</si>
  <si>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</si>
  <si>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</si>
  <si>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</si>
  <si>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</si>
  <si>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</si>
  <si>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</si>
  <si>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</si>
  <si>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</si>
  <si>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</si>
  <si>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</si>
  <si>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</si>
  <si>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</si>
  <si>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</si>
  <si>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</si>
  <si>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</si>
  <si>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</si>
  <si>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</si>
  <si>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</si>
  <si>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</si>
  <si>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</si>
  <si>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</si>
  <si>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</si>
  <si>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</si>
  <si>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</si>
  <si>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</si>
  <si>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</si>
  <si>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</si>
  <si>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</si>
  <si>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</si>
  <si>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</si>
  <si>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</si>
  <si>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</si>
  <si>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</si>
  <si>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</si>
  <si>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</si>
  <si>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</si>
  <si>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</si>
  <si>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</si>
  <si>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</si>
  <si>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</si>
  <si>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</si>
  <si>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</si>
  <si>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</si>
  <si>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</si>
  <si>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</si>
  <si>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</si>
  <si>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</si>
  <si>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</si>
  <si>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</si>
  <si>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</si>
  <si>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</si>
  <si>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</si>
  <si>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</si>
  <si>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</si>
  <si>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</si>
  <si>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</si>
  <si>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</si>
  <si>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</si>
  <si>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</si>
  <si>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</si>
  <si>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</si>
  <si>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</si>
  <si>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</si>
  <si>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</si>
  <si>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</si>
  <si>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</si>
  <si>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</si>
  <si>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</si>
  <si>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</si>
  <si>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</si>
  <si>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</si>
  <si>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</si>
  <si>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</si>
  <si>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</si>
  <si>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</si>
  <si>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</si>
  <si>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</si>
  <si>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</si>
  <si>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</si>
  <si>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</si>
  <si>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</si>
  <si>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</si>
  <si>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</si>
  <si>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</si>
  <si>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</si>
  <si>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</si>
  <si>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</si>
  <si>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</si>
  <si>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</si>
  <si>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</si>
  <si>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</si>
  <si>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</si>
  <si>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</si>
  <si>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</si>
  <si>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</si>
  <si>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</si>
  <si>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</si>
  <si>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</si>
  <si>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</si>
  <si>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</si>
  <si>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</si>
  <si>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</si>
  <si>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</si>
  <si>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</si>
  <si>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</si>
  <si>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</si>
  <si>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</si>
  <si>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</si>
  <si>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</si>
  <si>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</si>
  <si>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</si>
  <si>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</si>
  <si>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</si>
  <si>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</si>
  <si>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</si>
  <si>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</si>
  <si>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</si>
  <si>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</si>
  <si>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</si>
  <si>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</si>
  <si>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</si>
  <si>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</si>
  <si>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</si>
  <si>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</si>
  <si>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</si>
  <si>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</si>
  <si>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</si>
  <si>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</si>
  <si>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</si>
  <si>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</si>
  <si>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</si>
  <si>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</si>
  <si>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</si>
  <si>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</si>
  <si>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</si>
  <si>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</si>
  <si>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</si>
  <si>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</si>
  <si>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</si>
  <si>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</si>
  <si>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</si>
  <si>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</si>
  <si>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</si>
  <si>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</si>
  <si>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</si>
  <si>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</si>
  <si>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</si>
  <si>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</si>
  <si>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</si>
  <si>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</si>
  <si>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</si>
  <si>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</si>
  <si>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</si>
  <si>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</si>
  <si>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</si>
  <si>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</si>
  <si>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</si>
  <si>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</si>
  <si>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</si>
  <si>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</si>
  <si>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</si>
  <si>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</si>
  <si>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</si>
  <si>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</si>
  <si>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</si>
  <si>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</si>
  <si>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</si>
  <si>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</si>
  <si>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</si>
  <si>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</si>
  <si>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</si>
  <si>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</si>
  <si>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</si>
  <si>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</si>
  <si>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</si>
  <si>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</si>
  <si>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</si>
  <si>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</si>
  <si>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</si>
  <si>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</si>
  <si>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</si>
  <si>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</si>
  <si>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</si>
  <si>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</si>
  <si>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</si>
  <si>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</si>
  <si>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</si>
  <si>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</si>
  <si>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</si>
  <si>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</si>
  <si>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</si>
  <si>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</si>
  <si>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</si>
  <si>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</si>
  <si>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</si>
  <si>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</si>
  <si>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</si>
  <si>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</si>
  <si>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</si>
  <si>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</si>
  <si>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</si>
  <si>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</si>
  <si>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</si>
  <si>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</si>
  <si>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</si>
  <si>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</si>
  <si>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</si>
  <si>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</si>
  <si>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</si>
  <si>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</si>
  <si>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</si>
  <si>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</si>
  <si>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</si>
  <si>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</si>
  <si>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</si>
  <si>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</si>
  <si>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</si>
  <si>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</si>
  <si>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</si>
  <si>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</si>
  <si>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</si>
  <si>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</si>
  <si>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</si>
  <si>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</si>
  <si>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</si>
  <si>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</si>
  <si>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</si>
  <si>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</si>
  <si>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</si>
  <si>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</si>
  <si>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</si>
  <si>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</si>
  <si>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</si>
  <si>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</si>
  <si>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</si>
  <si>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</si>
  <si>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</si>
  <si>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</si>
  <si>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</si>
  <si>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</si>
  <si>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</si>
  <si>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</si>
  <si>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</si>
  <si>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</si>
  <si>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</si>
  <si>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</si>
  <si>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</si>
  <si>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</si>
  <si>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</si>
  <si>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</si>
  <si>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</si>
  <si>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</si>
  <si>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</si>
  <si>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</si>
  <si>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</si>
  <si>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</si>
  <si>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</si>
  <si>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</si>
  <si>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</si>
  <si>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</si>
  <si>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</si>
  <si>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</si>
  <si>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</si>
  <si>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</si>
  <si>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</si>
  <si>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</si>
  <si>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</si>
  <si>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</si>
  <si>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</si>
  <si>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</si>
  <si>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</si>
  <si>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</si>
  <si>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</si>
  <si>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</si>
  <si>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</si>
  <si>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</si>
  <si>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</si>
  <si>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</si>
  <si>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</si>
  <si>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</si>
  <si>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</si>
  <si>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</si>
  <si>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</si>
  <si>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</si>
  <si>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</si>
  <si>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</si>
  <si>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</si>
  <si>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</si>
  <si>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</si>
  <si>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</si>
  <si>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</si>
  <si>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</si>
  <si>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</si>
  <si>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</si>
  <si>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</si>
  <si>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</si>
  <si>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</si>
  <si>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</si>
  <si>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</si>
  <si>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</si>
  <si>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</si>
  <si>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</si>
  <si>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</si>
  <si>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</si>
  <si>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</si>
  <si>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</si>
  <si>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</si>
  <si>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</si>
  <si>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</si>
  <si>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</si>
  <si>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</si>
  <si>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</si>
  <si>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</si>
  <si>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</si>
  <si>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</si>
  <si>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</si>
  <si>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</si>
  <si>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</si>
  <si>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</si>
  <si>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</si>
  <si>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</si>
  <si>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</si>
  <si>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</si>
  <si>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</si>
  <si>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</si>
  <si>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</si>
  <si>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</si>
  <si>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</si>
  <si>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</si>
  <si>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</si>
  <si>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</si>
  <si>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</si>
  <si>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</si>
  <si>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</si>
  <si>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</si>
  <si>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</si>
  <si>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</si>
  <si>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</si>
  <si>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</si>
  <si>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</si>
  <si>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</si>
  <si>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</si>
  <si>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</si>
  <si>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</si>
  <si>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</si>
  <si>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</si>
  <si>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</si>
  <si>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</si>
  <si>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</si>
  <si>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</si>
  <si>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</si>
  <si>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</si>
  <si>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</si>
  <si>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</si>
  <si>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</si>
  <si>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</si>
  <si>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</si>
  <si>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</si>
  <si>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</si>
  <si>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</si>
  <si>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</si>
  <si>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</si>
  <si>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</si>
  <si>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</si>
  <si>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</si>
  <si>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</si>
  <si>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</si>
  <si>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</si>
  <si>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</si>
  <si>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</si>
  <si>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</si>
  <si>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</si>
  <si>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</si>
  <si>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</si>
  <si>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</si>
  <si>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</si>
  <si>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</si>
  <si>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</si>
  <si>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</si>
  <si>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</si>
  <si>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</si>
  <si>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</si>
  <si>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</si>
  <si>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</si>
  <si>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</si>
  <si>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</si>
  <si>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</si>
  <si>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</si>
  <si>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</si>
  <si>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</si>
  <si>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</si>
  <si>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</si>
  <si>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</si>
  <si>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</si>
  <si>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</si>
  <si>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</si>
  <si>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</si>
  <si>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</si>
  <si>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</si>
  <si>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</si>
  <si>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</si>
  <si>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</si>
  <si>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</si>
  <si>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</si>
  <si>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</si>
  <si>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</si>
  <si>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</si>
  <si>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</si>
  <si>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</si>
  <si>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</si>
  <si>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</si>
  <si>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</si>
  <si>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</si>
  <si>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</si>
  <si>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</si>
  <si>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</si>
  <si>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</si>
  <si>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</si>
  <si>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</si>
  <si>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</si>
  <si>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</si>
  <si>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</si>
  <si>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</si>
  <si>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</si>
  <si>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</si>
  <si>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</si>
  <si>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</si>
  <si>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</si>
  <si>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</si>
  <si>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</si>
  <si>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</si>
  <si>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</si>
  <si>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</si>
  <si>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</si>
  <si>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</si>
  <si>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</si>
  <si>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</si>
  <si>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</si>
  <si>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</si>
  <si>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</si>
  <si>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</si>
  <si>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</si>
  <si>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</si>
  <si>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</si>
  <si>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</si>
  <si>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</si>
  <si>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</si>
  <si>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</si>
  <si>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</si>
  <si>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</si>
  <si>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</si>
  <si>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</si>
  <si>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</si>
  <si>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</si>
  <si>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</si>
  <si>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</si>
  <si>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</si>
  <si>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</si>
  <si>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</si>
  <si>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</si>
  <si>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</si>
  <si>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</si>
  <si>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</si>
  <si>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</si>
  <si>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</si>
  <si>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</si>
  <si>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</si>
  <si>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</si>
  <si>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</si>
  <si>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</si>
  <si>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</si>
  <si>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</si>
  <si>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</si>
  <si>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</si>
  <si>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</si>
  <si>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</si>
  <si>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</si>
  <si>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</si>
  <si>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</si>
  <si>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</si>
  <si>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</si>
  <si>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</si>
  <si>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</si>
  <si>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</si>
  <si>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</si>
  <si>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</si>
  <si>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</si>
  <si>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</si>
  <si>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</si>
  <si>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</si>
  <si>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</si>
  <si>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</si>
  <si>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</si>
  <si>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</si>
  <si>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</si>
  <si>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</si>
  <si>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</si>
  <si>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</si>
  <si>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</si>
  <si>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</si>
  <si>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</si>
  <si>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</si>
  <si>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</si>
  <si>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</si>
  <si>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</si>
  <si>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</si>
  <si>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</si>
  <si>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</si>
  <si>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</si>
  <si>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</si>
  <si>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</si>
  <si>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</si>
  <si>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</si>
  <si>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</si>
  <si>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</si>
  <si>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</si>
  <si>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</si>
  <si>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</si>
  <si>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</si>
  <si>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</si>
  <si>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</si>
  <si>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</si>
  <si>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</si>
  <si>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</si>
  <si>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</si>
  <si>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</si>
  <si>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</si>
  <si>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</si>
  <si>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</si>
  <si>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</si>
  <si>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</si>
  <si>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</si>
  <si>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</si>
  <si>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</si>
  <si>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</si>
  <si>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</si>
  <si>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</si>
  <si>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</si>
  <si>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</si>
  <si>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</si>
  <si>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</si>
  <si>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</si>
  <si>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</si>
  <si>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</si>
  <si>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</si>
  <si>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</si>
  <si>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</si>
  <si>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</si>
  <si>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</si>
  <si>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</si>
  <si>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</si>
  <si>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</si>
  <si>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</si>
  <si>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</si>
  <si>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</si>
  <si>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</si>
  <si>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</si>
  <si>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</si>
  <si>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</si>
  <si>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</si>
  <si>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</si>
  <si>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</si>
  <si>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</si>
  <si>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</si>
  <si>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</si>
  <si>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</si>
  <si>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</si>
  <si>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</si>
  <si>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</si>
  <si>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</si>
  <si>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</si>
  <si>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</si>
  <si>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</si>
  <si>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</si>
  <si>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</si>
  <si>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</si>
  <si>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</si>
  <si>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</si>
  <si>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</si>
  <si>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</si>
  <si>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</si>
  <si>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</si>
  <si>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</si>
  <si>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</si>
  <si>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</si>
  <si>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</si>
  <si>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</si>
  <si>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</si>
  <si>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</si>
  <si>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</si>
  <si>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</si>
  <si>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</si>
  <si>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</si>
  <si>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</si>
  <si>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</si>
  <si>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</si>
  <si>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</si>
  <si>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</si>
  <si>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</si>
  <si>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</si>
  <si>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</si>
  <si>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</si>
  <si>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</si>
  <si>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</si>
  <si>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</si>
  <si>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</si>
  <si>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</si>
  <si>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</si>
  <si>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</si>
  <si>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</si>
  <si>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</si>
  <si>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</si>
  <si>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</si>
  <si>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</si>
  <si>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</si>
  <si>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</si>
  <si>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</si>
  <si>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</si>
  <si>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</si>
  <si>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</si>
  <si>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</si>
  <si>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</si>
  <si>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</si>
  <si>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</si>
  <si>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</si>
  <si>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</si>
  <si>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</si>
  <si>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</si>
  <si>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</si>
  <si>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</si>
  <si>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</si>
  <si>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</si>
  <si>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</si>
  <si>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</si>
  <si>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</si>
  <si>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</si>
  <si>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</si>
  <si>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</si>
  <si>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</si>
  <si>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</si>
  <si>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</si>
  <si>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</si>
  <si>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</si>
  <si>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</si>
  <si>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</si>
  <si>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</si>
  <si>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</si>
  <si>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</si>
  <si>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</si>
  <si>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</si>
  <si>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</si>
  <si>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</si>
  <si>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</si>
  <si>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</si>
  <si>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</si>
  <si>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</si>
  <si>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</si>
  <si>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</si>
  <si>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</si>
  <si>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</si>
  <si>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</si>
  <si>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</si>
  <si>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</si>
  <si>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</si>
  <si>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</si>
  <si>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</si>
  <si>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</si>
  <si>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</si>
  <si>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</si>
  <si>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</si>
  <si>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</si>
  <si>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</si>
  <si>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</si>
  <si>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</si>
  <si>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</si>
  <si>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</si>
  <si>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</si>
  <si>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</si>
  <si>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</si>
  <si>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</si>
  <si>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</si>
  <si>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</si>
  <si>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</si>
  <si>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</si>
  <si>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</si>
  <si>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</si>
  <si>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</si>
  <si>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</si>
  <si>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</si>
  <si>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</si>
  <si>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</si>
  <si>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</si>
  <si>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</si>
  <si>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</si>
  <si>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</si>
  <si>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</si>
  <si>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</si>
  <si>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</si>
  <si>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</si>
  <si>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</si>
  <si>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</si>
  <si>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</si>
  <si>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</si>
  <si>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</si>
  <si>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</si>
  <si>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</si>
  <si>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</si>
  <si>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</si>
  <si>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</si>
  <si>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</si>
  <si>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</si>
  <si>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</si>
  <si>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</si>
  <si>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</si>
  <si>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</si>
  <si>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</si>
  <si>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</si>
  <si>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</si>
  <si>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</si>
  <si>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</si>
  <si>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</si>
  <si>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</si>
  <si>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</si>
  <si>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</si>
  <si>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</si>
  <si>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</si>
  <si>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</si>
  <si>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</si>
  <si>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</si>
  <si>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</si>
  <si>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</si>
  <si>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</si>
  <si>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</si>
  <si>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</si>
  <si>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</si>
  <si>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</si>
  <si>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</si>
  <si>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</si>
  <si>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</si>
  <si>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</si>
  <si>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</si>
  <si>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</si>
  <si>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</si>
  <si>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</si>
  <si>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</si>
  <si>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</si>
  <si>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</si>
  <si>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</si>
  <si>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</si>
  <si>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</si>
  <si>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</si>
  <si>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</si>
  <si>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</si>
  <si>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</si>
  <si>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</si>
  <si>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</si>
  <si>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</si>
  <si>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</si>
  <si>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</si>
  <si>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</si>
  <si>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</si>
  <si>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</si>
  <si>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</si>
  <si>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</si>
  <si>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</si>
  <si>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</si>
  <si>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</si>
  <si>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</si>
  <si>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</si>
  <si>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</si>
  <si>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</si>
  <si>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</si>
  <si>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</si>
  <si>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</si>
  <si>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</si>
  <si>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</si>
  <si>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</si>
  <si>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</si>
  <si>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</si>
  <si>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</si>
  <si>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</si>
  <si>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</si>
  <si>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</si>
  <si>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</si>
  <si>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</si>
  <si>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</si>
  <si>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</si>
  <si>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</si>
  <si>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</si>
  <si>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</si>
  <si>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</si>
  <si>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</si>
  <si>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</si>
  <si>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</si>
  <si>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</si>
  <si>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</si>
  <si>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</si>
  <si>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</si>
  <si>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</si>
  <si>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</si>
  <si>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</si>
  <si>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</si>
  <si>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</si>
  <si>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</si>
  <si>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</si>
  <si>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</si>
  <si>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</si>
  <si>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</si>
  <si>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</si>
  <si>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</si>
  <si>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</si>
  <si>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</si>
  <si>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</si>
  <si>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</si>
  <si>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</si>
  <si>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</si>
  <si>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</si>
  <si>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</si>
  <si>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</si>
  <si>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</si>
  <si>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</si>
  <si>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</si>
  <si>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</si>
  <si>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</si>
  <si>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</si>
  <si>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</si>
  <si>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</si>
  <si>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</si>
  <si>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</si>
  <si>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</si>
  <si>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</si>
  <si>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</si>
  <si>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</si>
  <si>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</si>
  <si>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</si>
  <si>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</si>
  <si>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</si>
  <si>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</si>
  <si>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</si>
  <si>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</si>
  <si>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</si>
  <si>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</si>
  <si>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</si>
  <si>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</si>
  <si>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</si>
  <si>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</si>
  <si>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</si>
  <si>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</si>
  <si>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</si>
  <si>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</si>
  <si>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</si>
  <si>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</si>
  <si>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</si>
  <si>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</si>
  <si>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</si>
  <si>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</si>
  <si>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</si>
  <si>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</si>
  <si>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</si>
  <si>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</si>
  <si>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</si>
  <si>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</si>
  <si>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</si>
  <si>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</si>
  <si>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</si>
  <si>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</si>
  <si>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</si>
  <si>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</si>
  <si>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</si>
  <si>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</si>
  <si>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</si>
  <si>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</si>
  <si>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</si>
  <si>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</si>
  <si>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</si>
  <si>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</si>
  <si>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</si>
  <si>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</si>
  <si>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</si>
  <si>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</si>
  <si>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</si>
  <si>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</si>
  <si>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</si>
  <si>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</si>
  <si>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</si>
  <si>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</si>
  <si>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</si>
  <si>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</si>
  <si>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</si>
  <si>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</si>
  <si>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</si>
  <si>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</si>
  <si>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</si>
  <si>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</si>
  <si>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</si>
  <si>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</si>
  <si>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</si>
  <si>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</si>
  <si>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</si>
  <si>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</si>
  <si>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</si>
  <si>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</si>
  <si>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</si>
  <si>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</si>
  <si>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</si>
  <si>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</si>
  <si>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</si>
  <si>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</si>
  <si>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</si>
  <si>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</si>
  <si>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</si>
  <si>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</si>
  <si>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</si>
  <si>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</si>
  <si>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</si>
  <si>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</si>
  <si>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</si>
  <si>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</si>
  <si>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</si>
  <si>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</si>
  <si>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</si>
  <si>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</si>
  <si>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</si>
  <si>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</si>
  <si>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</si>
  <si>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</si>
  <si>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</si>
  <si>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</si>
  <si>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</si>
  <si>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</si>
  <si>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</si>
  <si>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</si>
  <si>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</si>
  <si>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</si>
  <si>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</si>
  <si>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</si>
  <si>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</si>
  <si>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</si>
  <si>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</si>
  <si>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</si>
  <si>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</si>
  <si>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</si>
  <si>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</si>
  <si>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</si>
  <si>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</si>
  <si>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</si>
  <si>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</si>
  <si>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</si>
  <si>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</si>
  <si>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</si>
  <si>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</si>
  <si>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</si>
  <si>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</si>
  <si>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</si>
  <si>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</si>
  <si>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</si>
  <si>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</si>
  <si>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</si>
  <si>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</si>
  <si>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</si>
  <si>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</si>
  <si>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</si>
  <si>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</si>
  <si>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</si>
  <si>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</si>
  <si>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</si>
  <si>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</si>
  <si>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</si>
  <si>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</si>
  <si>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</si>
  <si>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</si>
  <si>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</si>
  <si>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</si>
  <si>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</si>
  <si>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</si>
  <si>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</si>
  <si>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</si>
  <si>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</si>
  <si>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</si>
  <si>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</si>
  <si>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</si>
  <si>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</si>
  <si>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</si>
  <si>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</si>
  <si>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</si>
  <si>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</si>
  <si>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</si>
  <si>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</si>
  <si>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</si>
  <si>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</si>
  <si>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</si>
  <si>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</si>
  <si>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</si>
  <si>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</si>
  <si>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</si>
  <si>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</si>
  <si>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</si>
  <si>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</si>
  <si>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</si>
  <si>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</si>
  <si>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</si>
  <si>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</si>
  <si>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</si>
  <si>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</si>
  <si>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</si>
  <si>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</si>
  <si>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</si>
  <si>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</si>
  <si>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</si>
  <si>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</si>
  <si>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</si>
  <si>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</si>
  <si>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</si>
  <si>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</si>
  <si>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</si>
  <si>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</si>
  <si>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</si>
  <si>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</si>
  <si>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</si>
  <si>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</si>
  <si>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</si>
  <si>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</si>
  <si>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</si>
  <si>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</si>
  <si>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</si>
  <si>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</si>
  <si>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</si>
  <si>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</si>
  <si>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</si>
  <si>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</si>
  <si>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</si>
  <si>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</si>
  <si>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</si>
  <si>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</si>
  <si>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</si>
  <si>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</si>
  <si>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</si>
  <si>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</si>
  <si>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</si>
  <si>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</si>
  <si>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</si>
  <si>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</si>
  <si>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</si>
  <si>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</si>
  <si>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</si>
  <si>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</si>
  <si>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</si>
  <si>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</si>
  <si>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</si>
  <si>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</si>
  <si>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</si>
  <si>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</si>
  <si>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</si>
  <si>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</si>
  <si>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</si>
  <si>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</si>
  <si>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</si>
  <si>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</si>
  <si>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</si>
  <si>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</si>
  <si>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</si>
  <si>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</si>
  <si>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</si>
  <si>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</si>
  <si>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</si>
  <si>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</si>
  <si>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</si>
  <si>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</si>
  <si>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</si>
  <si>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</si>
  <si>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</si>
  <si>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</si>
  <si>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</si>
  <si>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</si>
  <si>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</si>
  <si>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</si>
  <si>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</si>
  <si>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</si>
  <si>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</si>
  <si>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</si>
  <si>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</si>
  <si>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</si>
  <si>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</si>
  <si>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</si>
  <si>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</si>
  <si>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</si>
  <si>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</si>
  <si>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</si>
  <si>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</si>
  <si>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</si>
  <si>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</si>
  <si>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</si>
  <si>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</si>
  <si>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</si>
  <si>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</si>
  <si>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</si>
  <si>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</si>
  <si>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</si>
  <si>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</si>
  <si>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</si>
  <si>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</si>
  <si>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</si>
  <si>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</si>
  <si>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</si>
  <si>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</si>
  <si>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</si>
  <si>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</si>
  <si>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</si>
  <si>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</si>
  <si>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</si>
  <si>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</si>
  <si>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</si>
  <si>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</si>
  <si>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</si>
  <si>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</si>
  <si>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</si>
  <si>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</si>
  <si>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</si>
  <si>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</si>
  <si>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</si>
  <si>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</si>
  <si>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</si>
  <si>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</si>
  <si>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</si>
  <si>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</si>
  <si>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</si>
  <si>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</si>
  <si>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</si>
  <si>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</si>
  <si>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</si>
  <si>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</si>
  <si>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</si>
  <si>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</si>
  <si>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</si>
  <si>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</si>
  <si>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</si>
  <si>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</si>
  <si>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</si>
  <si>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</si>
  <si>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</si>
  <si>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</si>
  <si>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</si>
  <si>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</si>
  <si>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</si>
  <si>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</si>
  <si>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</si>
  <si>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</si>
  <si>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</si>
  <si>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</si>
  <si>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</si>
  <si>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</si>
  <si>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</si>
  <si>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</si>
  <si>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</si>
  <si>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</si>
  <si>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</si>
  <si>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</si>
  <si>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</si>
  <si>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</si>
  <si>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</si>
  <si>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</si>
  <si>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</si>
  <si>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</si>
  <si>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</si>
  <si>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</si>
  <si>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</si>
  <si>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</si>
  <si>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</si>
  <si>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</si>
  <si>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</si>
  <si>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</si>
  <si>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</si>
  <si>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</si>
  <si>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</si>
  <si>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</si>
  <si>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</si>
  <si>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</si>
  <si>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</si>
  <si>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</si>
  <si>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</si>
  <si>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</si>
  <si>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</si>
  <si>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</si>
  <si>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</si>
  <si>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</si>
  <si>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</si>
  <si>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</si>
  <si>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</si>
  <si>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</si>
  <si>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</si>
  <si>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</si>
  <si>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</si>
  <si>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</si>
  <si>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</si>
  <si>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</si>
  <si>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</si>
  <si>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</si>
  <si>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</si>
  <si>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</si>
  <si>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</si>
  <si>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</si>
  <si>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</si>
  <si>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</si>
  <si>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</si>
  <si>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</si>
  <si>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</si>
  <si>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</si>
  <si>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</si>
  <si>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</si>
  <si>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</si>
  <si>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</si>
  <si>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</si>
  <si>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</si>
  <si>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</si>
  <si>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</si>
  <si>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</si>
  <si>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</si>
  <si>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</si>
  <si>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</si>
  <si>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</si>
  <si>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</si>
  <si>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</si>
  <si>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</si>
  <si>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</si>
  <si>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</si>
  <si>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</si>
  <si>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</si>
  <si>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</si>
  <si>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</si>
  <si>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</si>
  <si>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</si>
  <si>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</si>
  <si>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</si>
  <si>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</si>
  <si>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</si>
  <si>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</si>
  <si>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</si>
  <si>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</si>
  <si>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</si>
  <si>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</si>
  <si>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</si>
  <si>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</si>
  <si>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</si>
  <si>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</si>
  <si>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</si>
  <si>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</si>
  <si>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</si>
  <si>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</si>
  <si>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</si>
  <si>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</si>
  <si>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</si>
  <si>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</si>
  <si>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</si>
  <si>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</si>
  <si>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</si>
  <si>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</si>
  <si>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</si>
  <si>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</si>
  <si>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</si>
  <si>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</si>
  <si>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</si>
  <si>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</si>
  <si>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</si>
  <si>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</si>
  <si>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</si>
  <si>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</si>
  <si>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</si>
  <si>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</si>
  <si>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</si>
  <si>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</si>
  <si>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</si>
  <si>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</si>
  <si>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</si>
  <si>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</si>
  <si>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</si>
  <si>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</si>
  <si>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</si>
  <si>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</si>
  <si>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</si>
  <si>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</si>
  <si>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</si>
  <si>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</si>
  <si>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</si>
  <si>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</si>
  <si>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</si>
  <si>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</si>
  <si>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</si>
  <si>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</si>
  <si>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</si>
  <si>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</si>
  <si>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</si>
  <si>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</si>
  <si>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</si>
  <si>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</si>
  <si>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</si>
  <si>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</si>
  <si>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</si>
  <si>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</si>
  <si>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</si>
  <si>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</si>
  <si>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</si>
  <si>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</si>
  <si>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</si>
  <si>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</si>
  <si>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</si>
  <si>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</si>
  <si>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</si>
  <si>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</si>
  <si>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</si>
  <si>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</si>
  <si>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</si>
  <si>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</si>
  <si>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</si>
  <si>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</si>
  <si>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</si>
  <si>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</si>
  <si>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</si>
  <si>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</si>
  <si>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</si>
  <si>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</si>
  <si>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</si>
  <si>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</si>
  <si>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</si>
  <si>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</si>
  <si>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</si>
  <si>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</si>
  <si>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</si>
  <si>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</si>
  <si>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</si>
  <si>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</si>
  <si>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</si>
  <si>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</si>
  <si>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</si>
  <si>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</si>
  <si>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</si>
  <si>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</si>
  <si>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</si>
  <si>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</si>
  <si>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</si>
  <si>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</si>
  <si>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</si>
  <si>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</si>
  <si>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</si>
  <si>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</si>
  <si>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</si>
  <si>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</si>
  <si>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</si>
  <si>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</si>
  <si>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</si>
  <si>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</si>
  <si>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</si>
  <si>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</si>
  <si>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</si>
  <si>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</si>
  <si>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</si>
  <si>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</si>
  <si>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</si>
  <si>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</si>
  <si>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</si>
  <si>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</si>
  <si>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</si>
  <si>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</si>
  <si>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</si>
  <si>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</si>
  <si>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</si>
  <si>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</si>
  <si>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</si>
  <si>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</si>
  <si>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</si>
  <si>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</si>
  <si>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</si>
  <si>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</si>
  <si>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</si>
  <si>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</si>
  <si>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</si>
  <si>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</si>
  <si>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</si>
  <si>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</si>
  <si>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</si>
  <si>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</si>
  <si>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</si>
  <si>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</si>
  <si>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</si>
  <si>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</si>
  <si>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</si>
  <si>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</si>
  <si>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</si>
  <si>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</si>
  <si>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</si>
  <si>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</si>
  <si>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</si>
  <si>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</si>
  <si>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</si>
  <si>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</si>
  <si>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</si>
  <si>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</si>
  <si>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</si>
  <si>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</si>
  <si>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</si>
  <si>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</si>
  <si>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</si>
  <si>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</si>
  <si>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</si>
  <si>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</si>
  <si>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</si>
  <si>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</si>
  <si>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</si>
  <si>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</si>
  <si>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</si>
  <si>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</si>
  <si>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</si>
  <si>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</si>
  <si>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</si>
  <si>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</si>
  <si>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</si>
  <si>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</si>
  <si>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</si>
  <si>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</si>
  <si>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</si>
  <si>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</si>
  <si>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</si>
  <si>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</si>
  <si>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</si>
  <si>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</si>
  <si>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</si>
  <si>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</si>
  <si>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</si>
  <si>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</si>
  <si>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</si>
  <si>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</si>
  <si>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</si>
  <si>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</si>
  <si>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</si>
  <si>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</si>
  <si>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</si>
  <si>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</si>
  <si>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</si>
  <si>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</si>
  <si>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</si>
  <si>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</si>
  <si>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</si>
  <si>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</si>
  <si>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</si>
  <si>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</si>
  <si>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</si>
  <si>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</si>
  <si>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</si>
  <si>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</si>
  <si>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</si>
  <si>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</si>
  <si>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</si>
  <si>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</si>
  <si>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</si>
  <si>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</si>
  <si>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</si>
  <si>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</si>
  <si>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</si>
  <si>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</si>
  <si>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</si>
  <si>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</si>
  <si>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</si>
  <si>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</si>
  <si>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</si>
  <si>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</si>
  <si>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</si>
  <si>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</si>
  <si>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</si>
  <si>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</si>
  <si>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</si>
  <si>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</si>
  <si>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</si>
  <si>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</si>
  <si>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</si>
  <si>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</si>
  <si>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</si>
  <si>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</si>
  <si>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</si>
  <si>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</si>
  <si>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</si>
  <si>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</si>
  <si>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</si>
  <si>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</si>
  <si>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</si>
  <si>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</si>
  <si>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</si>
  <si>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</si>
  <si>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</si>
  <si>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</si>
  <si>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</si>
  <si>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</si>
  <si>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</si>
  <si>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</si>
  <si>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</si>
  <si>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</si>
  <si>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</si>
  <si>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</si>
  <si>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</si>
  <si>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</si>
  <si>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</si>
  <si>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</si>
  <si>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</si>
  <si>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</si>
  <si>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</si>
  <si>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</si>
  <si>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</si>
  <si>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</si>
  <si>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</si>
  <si>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</si>
  <si>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</si>
  <si>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</si>
  <si>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</si>
  <si>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</si>
  <si>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</si>
  <si>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</si>
  <si>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</si>
  <si>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</si>
  <si>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</si>
  <si>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</si>
  <si>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</si>
  <si>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</si>
  <si>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</si>
  <si>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</si>
  <si>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</si>
  <si>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</si>
  <si>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</si>
  <si>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</si>
  <si>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</si>
  <si>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</si>
  <si>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</si>
  <si>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</si>
  <si>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</si>
  <si>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</si>
  <si>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</si>
  <si>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</si>
  <si>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</si>
  <si>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</si>
  <si>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</si>
  <si>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</si>
  <si>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</si>
  <si>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</si>
  <si>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</si>
  <si>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</si>
  <si>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</si>
  <si>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</si>
  <si>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</si>
  <si>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</si>
  <si>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</si>
  <si>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</si>
  <si>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</si>
  <si>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</si>
  <si>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</si>
  <si>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</si>
  <si>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</si>
  <si>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</si>
  <si>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</si>
  <si>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</si>
  <si>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</si>
  <si>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</si>
  <si>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</si>
  <si>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</si>
  <si>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</si>
  <si>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</si>
  <si>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</si>
  <si>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</si>
  <si>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</si>
  <si>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</si>
  <si>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</si>
  <si>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</si>
  <si>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</si>
  <si>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</si>
  <si>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</si>
  <si>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</si>
  <si>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</si>
  <si>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</si>
  <si>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</si>
  <si>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</si>
  <si>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</si>
  <si>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</si>
  <si>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</si>
  <si>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</si>
  <si>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</si>
  <si>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</si>
  <si>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</si>
  <si>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</si>
  <si>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</si>
  <si>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</si>
  <si>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</si>
  <si>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</si>
  <si>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</si>
  <si>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</si>
  <si>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</si>
  <si>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</si>
  <si>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</si>
  <si>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</si>
  <si>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</si>
  <si>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</si>
  <si>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</si>
  <si>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</si>
  <si>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</si>
  <si>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</si>
  <si>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</si>
  <si>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</si>
  <si>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</si>
  <si>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</si>
  <si>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</si>
  <si>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</si>
  <si>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</si>
  <si>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</si>
  <si>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</si>
  <si>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</si>
  <si>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</si>
  <si>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</si>
  <si>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</si>
  <si>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</si>
  <si>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</si>
  <si>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</si>
  <si>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</si>
  <si>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</si>
  <si>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</si>
  <si>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</si>
  <si>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</si>
  <si>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</si>
  <si>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</si>
  <si>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</si>
  <si>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</si>
  <si>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</si>
  <si>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</si>
  <si>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</si>
  <si>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</si>
  <si>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</si>
  <si>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</si>
  <si>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</si>
  <si>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</si>
  <si>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</si>
  <si>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</si>
  <si>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</si>
  <si>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</si>
  <si>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</si>
  <si>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</si>
  <si>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</si>
  <si>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</si>
  <si>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</si>
  <si>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</si>
  <si>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</si>
  <si>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</si>
  <si>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</si>
  <si>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</si>
  <si>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</si>
  <si>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</si>
  <si>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</si>
  <si>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</si>
  <si>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</si>
  <si>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</si>
  <si>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</si>
  <si>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</si>
  <si>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</si>
  <si>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</si>
  <si>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</si>
  <si>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</si>
  <si>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</si>
  <si>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</si>
  <si>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</si>
  <si>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</si>
  <si>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</si>
  <si>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</si>
  <si>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</si>
  <si>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</si>
  <si>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</si>
  <si>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</si>
  <si>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</si>
  <si>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</si>
  <si>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</si>
  <si>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</si>
  <si>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</si>
  <si>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</si>
  <si>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</si>
  <si>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</si>
  <si>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</si>
  <si>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</si>
  <si>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</si>
  <si>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</si>
  <si>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</si>
  <si>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</si>
  <si>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</si>
  <si>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</si>
  <si>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</si>
  <si>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</si>
  <si>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</si>
  <si>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</si>
  <si>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</si>
  <si>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</si>
  <si>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</si>
  <si>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</si>
  <si>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</si>
  <si>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</si>
  <si>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</si>
  <si>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</si>
  <si>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</si>
  <si>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</si>
  <si>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</si>
  <si>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</si>
  <si>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</si>
  <si>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</si>
  <si>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</si>
  <si>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</si>
  <si>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</si>
  <si>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</si>
  <si>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</si>
  <si>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</si>
  <si>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</si>
  <si>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</si>
  <si>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</si>
  <si>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</si>
  <si>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</si>
  <si>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</si>
  <si>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</si>
  <si>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</si>
  <si>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</si>
  <si>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</si>
  <si>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</si>
  <si>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</si>
  <si>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</si>
  <si>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</si>
  <si>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</si>
  <si>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</si>
  <si>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</si>
  <si>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</si>
  <si>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</si>
  <si>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</si>
  <si>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</si>
  <si>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</si>
  <si>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</si>
  <si>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</si>
  <si>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</si>
  <si>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</si>
  <si>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</si>
  <si>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</si>
  <si>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</si>
  <si>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</si>
  <si>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</si>
  <si>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</si>
  <si>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</si>
  <si>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</si>
  <si>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</si>
  <si>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</si>
  <si>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</si>
  <si>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</si>
  <si>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</si>
  <si>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</si>
  <si>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</si>
  <si>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</si>
  <si>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</si>
  <si>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</si>
  <si>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</si>
  <si>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</si>
  <si>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</si>
  <si>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</si>
  <si>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</si>
  <si>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</si>
  <si>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</si>
  <si>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</si>
  <si>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</si>
  <si>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</si>
  <si>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</si>
  <si>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</si>
  <si>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</si>
  <si>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</si>
  <si>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</si>
  <si>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</si>
  <si>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</si>
  <si>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</si>
  <si>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</si>
  <si>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</si>
  <si>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</si>
  <si>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</si>
  <si>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</si>
  <si>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</si>
  <si>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</si>
  <si>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</si>
  <si>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</si>
  <si>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</si>
  <si>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</si>
  <si>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</si>
  <si>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</si>
  <si>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</si>
  <si>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</si>
  <si>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</si>
  <si>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</si>
  <si>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</si>
  <si>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</si>
  <si>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</si>
  <si>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</si>
  <si>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</si>
  <si>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</si>
  <si>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</si>
  <si>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</si>
  <si>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</si>
  <si>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</si>
  <si>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</si>
  <si>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</si>
  <si>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</si>
  <si>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</si>
  <si>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</si>
  <si>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</si>
  <si>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</si>
  <si>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</si>
  <si>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</si>
  <si>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</si>
  <si>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</si>
  <si>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</si>
  <si>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</si>
  <si>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</si>
  <si>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</si>
  <si>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</si>
  <si>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</si>
  <si>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</si>
  <si>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</si>
  <si>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</si>
  <si>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</si>
  <si>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</si>
  <si>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</si>
  <si>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</si>
  <si>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</si>
  <si>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</si>
  <si>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</si>
  <si>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</si>
  <si>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</si>
  <si>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</si>
  <si>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</si>
  <si>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</si>
  <si>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</si>
  <si>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</si>
  <si>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</si>
  <si>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</si>
  <si>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</si>
  <si>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</si>
  <si>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</si>
  <si>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</si>
  <si>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</si>
  <si>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</si>
  <si>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</si>
  <si>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</si>
  <si>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</si>
  <si>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</si>
  <si>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</si>
  <si>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</si>
  <si>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</si>
  <si>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</si>
  <si>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</si>
  <si>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</si>
  <si>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</si>
  <si>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</si>
  <si>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</si>
  <si>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</si>
  <si>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</si>
  <si>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</si>
  <si>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</si>
  <si>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</si>
  <si>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</si>
  <si>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</si>
  <si>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</si>
  <si>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</si>
  <si>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</si>
  <si>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</si>
  <si>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</si>
  <si>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</si>
  <si>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</si>
  <si>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</si>
  <si>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</si>
  <si>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</si>
  <si>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</si>
  <si>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</si>
  <si>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</si>
  <si>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</si>
  <si>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</si>
  <si>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</si>
  <si>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</si>
  <si>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</si>
  <si>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</si>
  <si>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</si>
  <si>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</si>
  <si>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</si>
  <si>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</si>
  <si>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</si>
  <si>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</si>
  <si>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</si>
  <si>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</si>
  <si>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</si>
  <si>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</si>
  <si>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</si>
  <si>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</si>
  <si>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</si>
  <si>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</si>
  <si>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</si>
  <si>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</si>
  <si>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</si>
  <si>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</si>
  <si>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</si>
  <si>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</si>
  <si>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</si>
  <si>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</si>
  <si>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</si>
  <si>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</si>
  <si>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</si>
  <si>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</si>
  <si>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</si>
  <si>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</si>
  <si>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</si>
  <si>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</si>
  <si>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</si>
  <si>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</si>
  <si>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</si>
  <si>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</si>
  <si>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</si>
  <si>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</si>
  <si>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</si>
  <si>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</si>
  <si>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</si>
  <si>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</si>
  <si>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</si>
  <si>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</si>
  <si>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</si>
  <si>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</si>
  <si>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</si>
  <si>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</si>
  <si>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</si>
  <si>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</si>
  <si>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</si>
  <si>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</si>
  <si>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</si>
  <si>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</si>
  <si>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</si>
  <si>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</si>
  <si>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</si>
  <si>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</si>
  <si>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</si>
  <si>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</si>
  <si>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</si>
  <si>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</si>
  <si>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</si>
  <si>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</si>
  <si>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</si>
  <si>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</si>
  <si>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</si>
  <si>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</si>
  <si>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</si>
  <si>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</si>
  <si>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</si>
  <si>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</si>
  <si>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</si>
  <si>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</si>
  <si>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</si>
  <si>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</si>
  <si>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</si>
  <si>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</si>
  <si>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</si>
  <si>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</si>
  <si>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</si>
  <si>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</si>
  <si>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</si>
  <si>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</si>
  <si>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</si>
  <si>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</si>
  <si>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</si>
  <si>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</si>
  <si>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</si>
  <si>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</si>
  <si>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</si>
  <si>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</si>
  <si>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</si>
  <si>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</si>
  <si>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</si>
  <si>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</si>
  <si>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</si>
  <si>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</si>
  <si>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</si>
  <si>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</si>
  <si>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</si>
  <si>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</si>
  <si>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</si>
  <si>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</si>
  <si>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</si>
  <si>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</si>
  <si>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</si>
  <si>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</si>
  <si>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</si>
  <si>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</si>
  <si>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</si>
  <si>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</si>
  <si>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</si>
  <si>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</si>
  <si>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</si>
  <si>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</si>
  <si>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</si>
  <si>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</si>
  <si>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</si>
  <si>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</si>
  <si>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</si>
  <si>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</si>
  <si>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</si>
  <si>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</si>
  <si>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</si>
  <si>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</si>
  <si>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</si>
  <si>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</si>
  <si>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</si>
  <si>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</si>
  <si>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</si>
  <si>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</si>
  <si>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</si>
  <si>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</si>
  <si>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</si>
  <si>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</si>
  <si>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</si>
  <si>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</si>
  <si>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</si>
  <si>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</si>
  <si>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</si>
  <si>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</si>
  <si>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</si>
  <si>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</si>
  <si>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</si>
  <si>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</si>
  <si>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</si>
  <si>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</si>
  <si>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</si>
  <si>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</si>
  <si>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</si>
  <si>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</si>
  <si>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</si>
  <si>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</si>
  <si>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</si>
  <si>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</si>
  <si>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</si>
  <si>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</si>
  <si>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</si>
  <si>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</si>
  <si>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</si>
  <si>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</si>
  <si>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</si>
  <si>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</si>
  <si>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</si>
  <si>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</si>
  <si>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</si>
  <si>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</si>
  <si>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</si>
  <si>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</si>
  <si>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</si>
  <si>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</si>
  <si>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</si>
  <si>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</si>
  <si>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</si>
  <si>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</si>
  <si>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</si>
  <si>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</si>
  <si>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</si>
  <si>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</si>
  <si>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</si>
  <si>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</si>
  <si>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</si>
  <si>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</si>
  <si>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</si>
  <si>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</si>
  <si>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</si>
  <si>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</si>
  <si>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</si>
  <si>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</si>
  <si>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</si>
  <si>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</si>
  <si>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</si>
  <si>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</si>
  <si>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</si>
  <si>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</si>
  <si>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</si>
  <si>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</si>
  <si>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</si>
  <si>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</si>
  <si>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</si>
  <si>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</si>
  <si>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</si>
  <si>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</si>
  <si>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</si>
  <si>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</si>
  <si>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</si>
  <si>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</si>
  <si>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</si>
  <si>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</si>
  <si>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</si>
  <si>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</si>
  <si>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</si>
  <si>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</si>
  <si>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</si>
  <si>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</si>
  <si>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</si>
  <si>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</si>
  <si>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</si>
  <si>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</si>
  <si>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</si>
  <si>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</si>
  <si>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</si>
  <si>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</si>
  <si>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</si>
  <si>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</si>
  <si>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</si>
  <si>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</si>
  <si>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</si>
  <si>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</si>
  <si>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</si>
  <si>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</si>
  <si>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</si>
  <si>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</si>
  <si>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</si>
  <si>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</si>
  <si>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</si>
  <si>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</si>
  <si>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</si>
  <si>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</si>
  <si>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</si>
  <si>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</si>
  <si>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</si>
  <si>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</si>
  <si>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</si>
  <si>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</si>
  <si>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</si>
  <si>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</si>
  <si>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</si>
  <si>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</si>
  <si>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</si>
  <si>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</si>
  <si>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</si>
  <si>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</si>
  <si>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</si>
  <si>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</si>
  <si>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</si>
  <si>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</si>
  <si>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</si>
  <si>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</si>
  <si>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</si>
  <si>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</si>
  <si>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</si>
  <si>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</si>
  <si>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</si>
  <si>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</si>
  <si>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</si>
  <si>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</si>
  <si>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</si>
  <si>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</si>
  <si>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</si>
  <si>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</si>
  <si>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</si>
  <si>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</si>
  <si>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</si>
  <si>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</si>
  <si>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</si>
  <si>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</si>
  <si>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</si>
  <si>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</si>
  <si>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</si>
  <si>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</si>
  <si>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</si>
  <si>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</si>
  <si>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</si>
  <si>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</si>
  <si>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</si>
  <si>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</si>
  <si>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</si>
  <si>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</si>
  <si>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</si>
  <si>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</si>
  <si>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</si>
  <si>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</si>
  <si>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</si>
  <si>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</si>
  <si>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</si>
  <si>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</si>
  <si>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</si>
  <si>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</si>
  <si>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</si>
  <si>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</si>
  <si>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</si>
  <si>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</si>
  <si>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</si>
  <si>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</si>
  <si>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</si>
  <si>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</si>
  <si>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</si>
  <si>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</si>
  <si>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</si>
  <si>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</si>
  <si>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</si>
  <si>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</si>
  <si>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</si>
  <si>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</si>
  <si>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</si>
  <si>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</si>
  <si>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</si>
  <si>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</si>
  <si>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</si>
  <si>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</si>
  <si>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</si>
  <si>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</si>
  <si>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</si>
  <si>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</si>
  <si>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</si>
  <si>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</si>
  <si>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</si>
  <si>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</si>
  <si>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</si>
  <si>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</si>
  <si>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</si>
  <si>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</si>
  <si>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</si>
  <si>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</si>
  <si>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</si>
  <si>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</si>
  <si>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</si>
  <si>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</si>
  <si>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</si>
  <si>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</si>
  <si>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</si>
  <si>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</si>
  <si>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</si>
  <si>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</si>
  <si>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</si>
  <si>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</si>
  <si>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</si>
  <si>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</si>
  <si>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</si>
  <si>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</si>
  <si>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</si>
  <si>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</si>
  <si>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</si>
  <si>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</si>
  <si>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</si>
  <si>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</si>
  <si>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</si>
  <si>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</si>
  <si>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</si>
  <si>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</si>
  <si>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</si>
  <si>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</si>
  <si>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</si>
  <si>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</si>
  <si>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</si>
  <si>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</si>
  <si>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</si>
  <si>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</si>
  <si>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</si>
  <si>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</si>
  <si>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</si>
  <si>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</si>
  <si>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</si>
  <si>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</si>
  <si>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</si>
  <si>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</si>
  <si>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</si>
  <si>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</si>
  <si>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</si>
  <si>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</si>
  <si>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</si>
  <si>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</si>
  <si>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</si>
  <si>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</si>
  <si>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</si>
  <si>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</si>
  <si>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</si>
  <si>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</si>
  <si>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</si>
  <si>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</si>
  <si>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</si>
  <si>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</si>
  <si>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</si>
  <si>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</si>
  <si>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</si>
  <si>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</si>
  <si>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</si>
  <si>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</si>
  <si>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</si>
  <si>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</si>
  <si>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</si>
  <si>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</si>
  <si>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</si>
  <si>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</si>
  <si>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</si>
  <si>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</si>
  <si>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</si>
  <si>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</si>
  <si>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</si>
  <si>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</si>
  <si>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</si>
  <si>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</si>
  <si>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</si>
  <si>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</si>
  <si>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</si>
  <si>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</si>
  <si>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</si>
  <si>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</si>
  <si>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</si>
  <si>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</si>
  <si>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</si>
  <si>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</si>
  <si>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</si>
  <si>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</si>
  <si>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</si>
  <si>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</si>
  <si>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</si>
  <si>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</si>
  <si>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</si>
  <si>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</si>
  <si>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</si>
  <si>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</si>
  <si>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</si>
  <si>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</si>
  <si>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</si>
  <si>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</si>
  <si>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</si>
  <si>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</si>
  <si>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</si>
  <si>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</si>
  <si>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</si>
  <si>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</si>
  <si>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</si>
  <si>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</si>
  <si>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</si>
  <si>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</si>
  <si>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</si>
  <si>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</si>
  <si>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</si>
  <si>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</si>
  <si>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</si>
  <si>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</si>
  <si>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</si>
  <si>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</si>
  <si>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</si>
  <si>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</si>
  <si>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</si>
  <si>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</si>
  <si>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</si>
  <si>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</si>
  <si>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</si>
  <si>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</si>
  <si>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</si>
  <si>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</si>
  <si>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</si>
  <si>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</si>
  <si>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</si>
  <si>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</si>
  <si>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</si>
  <si>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</si>
  <si>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</si>
  <si>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</si>
  <si>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</si>
  <si>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</si>
  <si>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</si>
  <si>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</si>
  <si>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</si>
  <si>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</si>
  <si>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</si>
  <si>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</si>
  <si>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</si>
  <si>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</si>
  <si>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</si>
  <si>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</si>
  <si>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</si>
  <si>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</si>
  <si>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</si>
  <si>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</si>
  <si>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</si>
  <si>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</si>
  <si>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</si>
  <si>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</si>
  <si>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</si>
  <si>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</si>
  <si>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</si>
  <si>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</si>
  <si>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</si>
  <si>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</si>
  <si>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</si>
  <si>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</si>
  <si>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</si>
  <si>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</si>
  <si>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</si>
  <si>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</si>
  <si>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</si>
  <si>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</si>
  <si>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</si>
  <si>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</si>
  <si>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</si>
  <si>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</si>
  <si>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</si>
  <si>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</si>
  <si>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</si>
  <si>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</si>
  <si>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</si>
  <si>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</si>
  <si>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</si>
  <si>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</si>
  <si>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</si>
  <si>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</si>
  <si>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</si>
  <si>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</si>
  <si>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</si>
  <si>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</si>
  <si>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</si>
  <si>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</si>
  <si>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</si>
  <si>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</si>
  <si>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</si>
  <si>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</si>
  <si>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</si>
  <si>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</si>
  <si>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</si>
  <si>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</si>
  <si>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</si>
  <si>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</si>
  <si>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</si>
  <si>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</si>
  <si>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</si>
  <si>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</si>
  <si>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</si>
  <si>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</si>
  <si>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</si>
  <si>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</si>
  <si>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</si>
  <si>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</si>
  <si>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</si>
  <si>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</si>
  <si>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</si>
  <si>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</si>
  <si>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</si>
  <si>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</si>
  <si>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</si>
  <si>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</si>
  <si>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</si>
  <si>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</si>
  <si>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</si>
  <si>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</si>
  <si>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</si>
  <si>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</si>
  <si>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</si>
  <si>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</si>
  <si>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</si>
  <si>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</si>
  <si>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</si>
  <si>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</si>
  <si>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</si>
  <si>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</si>
  <si>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</si>
  <si>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</si>
  <si>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</si>
  <si>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</si>
  <si>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</si>
  <si>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</si>
  <si>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</si>
  <si>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</si>
  <si>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</si>
  <si>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</si>
  <si>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</si>
  <si>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</si>
  <si>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</si>
  <si>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</si>
  <si>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</si>
  <si>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</si>
  <si>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</si>
  <si>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</si>
  <si>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</si>
  <si>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</si>
  <si>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</si>
  <si>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</si>
  <si>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</si>
  <si>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</si>
  <si>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</si>
  <si>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</si>
  <si>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</si>
  <si>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</si>
  <si>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</si>
  <si>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</si>
  <si>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</si>
  <si>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</si>
  <si>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</si>
  <si>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</si>
  <si>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</si>
  <si>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</si>
  <si>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</si>
  <si>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</si>
  <si>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</si>
  <si>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</si>
  <si>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</si>
  <si>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</si>
  <si>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</si>
  <si>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</si>
  <si>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</si>
  <si>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</si>
  <si>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</si>
  <si>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</si>
  <si>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</si>
  <si>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</si>
  <si>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</si>
  <si>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</si>
  <si>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</si>
  <si>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</si>
  <si>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</si>
  <si>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</si>
  <si>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</si>
  <si>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</si>
  <si>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</si>
  <si>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</si>
  <si>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</si>
  <si>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</si>
  <si>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</si>
  <si>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</si>
  <si>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</si>
  <si>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</si>
  <si>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</si>
  <si>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</si>
  <si>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</si>
  <si>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</si>
  <si>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</si>
  <si>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</si>
  <si>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</si>
  <si>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</si>
  <si>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</si>
  <si>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</si>
  <si>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</si>
  <si>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</si>
  <si>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</si>
  <si>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</si>
  <si>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</si>
  <si>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</si>
  <si>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</si>
  <si>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</si>
  <si>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</si>
  <si>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</si>
  <si>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</si>
  <si>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</si>
  <si>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</si>
  <si>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</si>
  <si>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</si>
  <si>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</si>
  <si>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</si>
  <si>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</si>
  <si>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</si>
  <si>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</si>
  <si>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</si>
  <si>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</si>
  <si>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</si>
  <si>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</si>
  <si>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</si>
  <si>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</si>
  <si>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</si>
  <si>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</si>
  <si>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</si>
  <si>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</si>
  <si>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</si>
  <si>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</si>
  <si>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</si>
  <si>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</si>
  <si>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</si>
  <si>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</si>
  <si>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</si>
  <si>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</si>
  <si>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</si>
  <si>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</si>
  <si>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</si>
  <si>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</si>
  <si>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</si>
  <si>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</si>
  <si>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</si>
  <si>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</si>
  <si>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</si>
  <si>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</si>
  <si>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</si>
  <si>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</si>
  <si>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</si>
  <si>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</si>
  <si>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</si>
  <si>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</si>
  <si>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</si>
  <si>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</si>
  <si>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</si>
  <si>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</si>
  <si>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</si>
  <si>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</si>
  <si>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</si>
  <si>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</si>
  <si>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</si>
  <si>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</si>
  <si>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</si>
  <si>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</si>
  <si>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</si>
  <si>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</si>
  <si>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</si>
  <si>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</si>
  <si>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</si>
  <si>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</si>
  <si>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</si>
  <si>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</si>
  <si>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</si>
  <si>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</si>
  <si>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</si>
  <si>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</si>
  <si>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</si>
  <si>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</si>
  <si>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</si>
  <si>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</si>
  <si>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</si>
  <si>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</si>
  <si>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</si>
  <si>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</si>
  <si>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</si>
  <si>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</si>
  <si>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</si>
  <si>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</si>
  <si>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</si>
  <si>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</si>
  <si>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</si>
  <si>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</si>
  <si>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</si>
  <si>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</si>
  <si>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</si>
  <si>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</si>
  <si>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</si>
  <si>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</si>
  <si>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</si>
  <si>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</si>
  <si>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</si>
  <si>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</si>
  <si>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</si>
  <si>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</si>
  <si>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</si>
  <si>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</si>
  <si>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</si>
  <si>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</si>
  <si>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</si>
  <si>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</si>
  <si>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</si>
  <si>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</si>
  <si>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</si>
  <si>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</si>
  <si>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</si>
  <si>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</si>
  <si>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</si>
  <si>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</si>
  <si>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</si>
  <si>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</si>
  <si>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</si>
  <si>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</si>
  <si>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</si>
  <si>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</si>
  <si>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</si>
  <si>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</si>
  <si>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</si>
  <si>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</si>
  <si>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</si>
  <si>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</si>
  <si>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</si>
  <si>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</si>
  <si>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</si>
  <si>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</si>
  <si>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</si>
  <si>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</si>
  <si>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</si>
  <si>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</si>
  <si>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</si>
  <si>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</si>
  <si>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</si>
  <si>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</si>
  <si>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</si>
  <si>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</si>
  <si>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</si>
  <si>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</si>
  <si>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</si>
  <si>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</si>
  <si>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</si>
  <si>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</si>
  <si>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</si>
  <si>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</si>
  <si>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</si>
  <si>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</si>
  <si>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</si>
  <si>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</si>
  <si>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</si>
  <si>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</si>
  <si>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</si>
  <si>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</si>
  <si>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</si>
  <si>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</si>
  <si>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</si>
  <si>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</si>
  <si>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</si>
  <si>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</si>
  <si>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</si>
  <si>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</si>
  <si>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</si>
  <si>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</si>
  <si>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</si>
  <si>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</si>
  <si>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</si>
  <si>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</si>
  <si>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</si>
  <si>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</si>
  <si>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</si>
  <si>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</si>
  <si>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</si>
  <si>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</si>
  <si>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</si>
  <si>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</si>
  <si>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</si>
  <si>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</si>
  <si>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</si>
  <si>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</si>
  <si>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</si>
  <si>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</si>
  <si>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</si>
  <si>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</si>
  <si>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</si>
  <si>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</si>
  <si>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</si>
  <si>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</si>
  <si>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</si>
  <si>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</si>
  <si>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</si>
  <si>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</si>
  <si>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</si>
  <si>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</si>
  <si>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</si>
  <si>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</si>
  <si>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</si>
  <si>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</si>
  <si>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</si>
  <si>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</si>
  <si>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</si>
  <si>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</si>
  <si>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</si>
  <si>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</si>
  <si>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</si>
  <si>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</si>
  <si>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</si>
  <si>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</si>
  <si>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</si>
  <si>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</si>
  <si>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</si>
  <si>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</si>
  <si>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</si>
  <si>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</si>
  <si>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</si>
  <si>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</si>
  <si>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</si>
  <si>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</si>
  <si>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</si>
  <si>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</si>
  <si>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</si>
  <si>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</si>
  <si>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</si>
  <si>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</si>
  <si>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</si>
  <si>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</si>
  <si>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</si>
  <si>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</si>
  <si>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</si>
  <si>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</si>
  <si>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</si>
  <si>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</si>
  <si>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</si>
  <si>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</si>
  <si>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</si>
  <si>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</si>
  <si>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</si>
  <si>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</si>
  <si>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</si>
  <si>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</si>
  <si>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</si>
  <si>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</si>
  <si>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</si>
  <si>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</si>
  <si>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</si>
  <si>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</si>
  <si>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</si>
  <si>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</si>
  <si>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</si>
  <si>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</si>
  <si>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</si>
  <si>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</si>
  <si>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</si>
  <si>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</si>
  <si>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</si>
  <si>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</si>
  <si>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</si>
  <si>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</si>
  <si>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</si>
  <si>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</si>
  <si>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</si>
  <si>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</si>
  <si>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</si>
  <si>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</si>
  <si>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</si>
  <si>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</si>
  <si>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</si>
  <si>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</si>
  <si>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</si>
  <si>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</si>
  <si>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</si>
  <si>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</si>
  <si>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</si>
  <si>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</si>
  <si>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</si>
  <si>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</si>
  <si>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</si>
  <si>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</si>
  <si>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</si>
  <si>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</si>
  <si>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</si>
  <si>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</si>
  <si>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</si>
  <si>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</si>
  <si>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</si>
  <si>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</si>
  <si>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</si>
  <si>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</si>
  <si>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</si>
  <si>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</si>
  <si>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</si>
  <si>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</si>
  <si>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</si>
  <si>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</si>
  <si>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</si>
  <si>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</si>
  <si>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</si>
  <si>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</si>
  <si>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</si>
  <si>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</si>
  <si>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</si>
  <si>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</si>
  <si>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</si>
  <si>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</si>
  <si>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</si>
  <si>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</si>
  <si>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</si>
  <si>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</si>
  <si>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</si>
  <si>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</si>
  <si>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</si>
  <si>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</si>
  <si>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</si>
  <si>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</si>
  <si>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</si>
  <si>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</si>
  <si>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</si>
  <si>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</si>
  <si>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</si>
  <si>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</si>
  <si>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</si>
  <si>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</si>
  <si>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</si>
  <si>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</si>
  <si>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</si>
  <si>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</si>
  <si>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</si>
  <si>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</si>
  <si>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</si>
  <si>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</si>
  <si>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</si>
  <si>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</si>
  <si>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</si>
  <si>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</si>
  <si>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</si>
  <si>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</si>
  <si>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</si>
  <si>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</si>
  <si>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</si>
  <si>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</si>
  <si>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</si>
  <si>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</si>
  <si>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</si>
  <si>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</si>
  <si>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</si>
  <si>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</si>
  <si>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</si>
  <si>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</si>
  <si>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</si>
  <si>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</si>
  <si>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</si>
  <si>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</si>
  <si>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</si>
  <si>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</si>
  <si>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</si>
  <si>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</si>
  <si>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</si>
  <si>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</si>
  <si>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</si>
  <si>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</si>
  <si>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</si>
  <si>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</si>
  <si>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</si>
  <si>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</si>
  <si>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</si>
  <si>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</si>
  <si>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</si>
  <si>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</si>
  <si>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</si>
  <si>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</si>
  <si>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</si>
  <si>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</si>
  <si>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</si>
  <si>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</si>
  <si>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</si>
  <si>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</si>
  <si>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</si>
  <si>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</si>
  <si>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</si>
  <si>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</si>
  <si>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</si>
  <si>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</si>
  <si>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</si>
  <si>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</si>
  <si>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</si>
  <si>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</si>
  <si>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</si>
  <si>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</si>
  <si>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</si>
  <si>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</si>
  <si>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</si>
  <si>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</si>
  <si>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</si>
  <si>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</si>
  <si>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</si>
  <si>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</si>
  <si>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</si>
  <si>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</si>
  <si>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</si>
  <si>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</si>
  <si>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</si>
  <si>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</si>
  <si>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</si>
  <si>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</si>
  <si>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</si>
  <si>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</si>
  <si>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</si>
  <si>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</si>
  <si>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</si>
  <si>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</si>
  <si>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</si>
  <si>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</si>
  <si>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</si>
  <si>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</si>
  <si>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</si>
  <si>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</si>
  <si>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</si>
  <si>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</si>
  <si>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</si>
  <si>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</si>
  <si>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</si>
  <si>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</si>
  <si>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</si>
  <si>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</si>
  <si>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</si>
  <si>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</si>
  <si>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</si>
  <si>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</si>
  <si>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</si>
  <si>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</si>
  <si>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</si>
  <si>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</si>
  <si>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</si>
  <si>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</si>
  <si>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</si>
  <si>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</si>
  <si>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</si>
  <si>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</si>
  <si>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</si>
  <si>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</si>
  <si>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</si>
  <si>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</si>
  <si>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</si>
  <si>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</si>
  <si>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</si>
  <si>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</si>
  <si>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</si>
  <si>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</si>
  <si>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</si>
  <si>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</si>
  <si>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</si>
  <si>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</si>
  <si>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</si>
  <si>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</si>
  <si>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</si>
  <si>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</si>
  <si>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</si>
  <si>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</si>
  <si>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</si>
  <si>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</si>
  <si>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</si>
  <si>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</si>
  <si>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</si>
  <si>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</si>
  <si>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</si>
  <si>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</si>
  <si>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</si>
  <si>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</si>
  <si>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</si>
  <si>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</si>
  <si>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</si>
  <si>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</si>
  <si>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</si>
  <si>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</si>
  <si>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</si>
  <si>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</si>
  <si>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</si>
  <si>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</si>
  <si>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</si>
  <si>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</si>
  <si>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</si>
  <si>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</si>
  <si>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</si>
  <si>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</si>
  <si>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</si>
  <si>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</si>
  <si>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</si>
  <si>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</si>
  <si>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</si>
  <si>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</si>
  <si>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</si>
  <si>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</si>
  <si>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</si>
  <si>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</si>
  <si>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</si>
  <si>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</si>
  <si>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</si>
  <si>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</si>
  <si>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</si>
  <si>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</si>
  <si>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</si>
  <si>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</si>
  <si>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</si>
  <si>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</si>
  <si>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</si>
  <si>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</si>
  <si>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</si>
  <si>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</si>
  <si>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</si>
  <si>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</si>
  <si>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</si>
  <si>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</si>
  <si>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</si>
  <si>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</si>
  <si>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</si>
  <si>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</si>
  <si>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</si>
  <si>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</si>
  <si>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</si>
  <si>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</si>
  <si>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</si>
  <si>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</si>
  <si>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</si>
  <si>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</si>
  <si>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</si>
  <si>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</si>
  <si>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</si>
  <si>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</si>
  <si>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</si>
  <si>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</si>
  <si>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</si>
  <si>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</si>
  <si>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</si>
  <si>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</si>
  <si>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</si>
  <si>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</si>
  <si>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</si>
  <si>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</si>
  <si>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</si>
  <si>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</si>
  <si>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</si>
  <si>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</si>
  <si>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</si>
  <si>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</si>
  <si>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</si>
  <si>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</si>
  <si>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</si>
  <si>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</si>
  <si>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</si>
  <si>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</si>
  <si>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</si>
  <si>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</si>
  <si>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</si>
  <si>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</si>
  <si>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</si>
  <si>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</si>
  <si>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</si>
  <si>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</si>
  <si>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</si>
  <si>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</si>
  <si>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</si>
  <si>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</si>
  <si>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</si>
  <si>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</si>
  <si>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</si>
  <si>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</si>
  <si>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</si>
  <si>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</si>
  <si>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</si>
  <si>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</si>
  <si>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</si>
  <si>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</si>
  <si>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</si>
  <si>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</si>
  <si>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</si>
  <si>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</si>
  <si>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</si>
  <si>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</si>
  <si>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</si>
  <si>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</si>
  <si>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</si>
  <si>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</si>
  <si>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</si>
  <si>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</si>
  <si>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</si>
  <si>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</si>
  <si>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</si>
  <si>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</si>
  <si>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</si>
  <si>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</si>
  <si>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</si>
  <si>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</si>
  <si>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</si>
  <si>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</si>
  <si>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</si>
  <si>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</si>
  <si>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</si>
  <si>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</si>
  <si>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</si>
  <si>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</si>
  <si>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</si>
  <si>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</si>
  <si>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</si>
  <si>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</si>
  <si>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</si>
  <si>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</si>
  <si>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</si>
  <si>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</si>
  <si>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</si>
  <si>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</si>
  <si>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</si>
  <si>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</si>
  <si>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</si>
  <si>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</si>
  <si>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</si>
  <si>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</si>
  <si>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</si>
  <si>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</si>
  <si>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</si>
  <si>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</si>
  <si>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</si>
  <si>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</si>
  <si>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</si>
  <si>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</si>
  <si>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</si>
  <si>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</si>
  <si>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</si>
  <si>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</si>
  <si>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</si>
  <si>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</si>
  <si>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</si>
  <si>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</si>
  <si>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</si>
  <si>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</si>
  <si>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</si>
  <si>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</si>
  <si>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</si>
  <si>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</si>
  <si>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</si>
  <si>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</si>
  <si>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</si>
  <si>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</si>
  <si>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</si>
  <si>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</si>
  <si>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</si>
  <si>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</si>
  <si>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</si>
  <si>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</si>
  <si>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</si>
  <si>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</si>
  <si>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</si>
  <si>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</si>
  <si>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</si>
  <si>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</si>
  <si>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</si>
  <si>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</si>
  <si>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</si>
  <si>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</si>
  <si>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</si>
  <si>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</si>
  <si>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</si>
  <si>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</si>
  <si>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</si>
  <si>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</si>
  <si>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</si>
  <si>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</si>
  <si>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</si>
  <si>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</si>
  <si>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</si>
  <si>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</si>
  <si>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</si>
  <si>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</si>
  <si>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</si>
  <si>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</si>
  <si>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</si>
  <si>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</si>
  <si>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</si>
  <si>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</si>
  <si>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</si>
  <si>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</si>
  <si>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</si>
  <si>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</si>
  <si>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</si>
  <si>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</si>
  <si>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</si>
  <si>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</si>
  <si>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</si>
  <si>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</si>
  <si>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</si>
  <si>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</si>
  <si>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</si>
  <si>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</si>
  <si>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</si>
  <si>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</si>
  <si>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</si>
  <si>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</si>
  <si>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</si>
  <si>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</si>
  <si>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</si>
  <si>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</si>
  <si>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</si>
  <si>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</si>
  <si>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</si>
  <si>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</si>
  <si>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</si>
  <si>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</si>
  <si>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</si>
  <si>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</si>
  <si>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</si>
  <si>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</si>
  <si>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</si>
  <si>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</si>
  <si>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</si>
  <si>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</si>
  <si>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</si>
  <si>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</si>
  <si>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</si>
  <si>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</si>
  <si>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</si>
  <si>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</si>
  <si>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</si>
  <si>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</si>
  <si>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</si>
  <si>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</si>
  <si>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</si>
  <si>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</si>
  <si>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</si>
  <si>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</si>
  <si>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</si>
  <si>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</si>
  <si>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</si>
  <si>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</si>
  <si>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</si>
  <si>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</si>
  <si>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</si>
  <si>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</si>
  <si>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</si>
  <si>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</si>
  <si>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</si>
  <si>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</si>
  <si>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</si>
  <si>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</si>
  <si>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</si>
  <si>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</si>
  <si>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</si>
  <si>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</si>
  <si>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</si>
  <si>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</si>
  <si>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</si>
  <si>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</si>
  <si>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</si>
  <si>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</si>
  <si>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</si>
  <si>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</si>
  <si>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</si>
  <si>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</si>
  <si>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</si>
  <si>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</si>
  <si>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</si>
  <si>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</si>
  <si>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</si>
  <si>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</si>
  <si>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</si>
  <si>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</si>
  <si>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</si>
  <si>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</si>
  <si>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</si>
  <si>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</si>
  <si>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</si>
  <si>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</si>
  <si>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</si>
  <si>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</si>
  <si>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</si>
  <si>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</si>
  <si>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</si>
  <si>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</si>
  <si>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</si>
  <si>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</si>
  <si>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</si>
  <si>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</si>
  <si>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</si>
  <si>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</si>
  <si>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</si>
  <si>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</si>
  <si>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</si>
  <si>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</si>
  <si>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</si>
  <si>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</si>
  <si>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</si>
  <si>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</si>
  <si>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</si>
  <si>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</si>
  <si>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</si>
  <si>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</si>
  <si>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</si>
  <si>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</si>
  <si>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</si>
  <si>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</si>
  <si>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</si>
  <si>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</si>
  <si>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</si>
  <si>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</si>
  <si>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</si>
  <si>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</si>
  <si>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</si>
  <si>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</si>
  <si>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</si>
  <si>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</si>
  <si>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</si>
  <si>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</si>
  <si>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</si>
  <si>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</si>
  <si>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</si>
  <si>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</si>
  <si>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</si>
  <si>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</si>
  <si>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</si>
  <si>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</si>
  <si>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</si>
  <si>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</si>
  <si>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</si>
  <si>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</si>
  <si>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</si>
  <si>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</si>
  <si>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</si>
  <si>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</si>
  <si>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</si>
  <si>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</si>
  <si>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</si>
  <si>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</si>
  <si>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</si>
  <si>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</si>
  <si>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</si>
  <si>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</si>
  <si>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</si>
  <si>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</si>
  <si>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</si>
  <si>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</si>
  <si>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</si>
  <si>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</si>
  <si>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</si>
  <si>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</si>
  <si>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</si>
  <si>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</si>
  <si>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</si>
  <si>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</si>
  <si>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</si>
  <si>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</si>
  <si>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</si>
  <si>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</si>
  <si>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</si>
  <si>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</si>
  <si>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</si>
  <si>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</si>
  <si>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</si>
  <si>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</si>
  <si>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</si>
  <si>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</si>
  <si>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</si>
  <si>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</si>
  <si>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</si>
  <si>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</si>
  <si>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</si>
  <si>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</si>
  <si>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</si>
  <si>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</si>
  <si>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</si>
  <si>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</si>
  <si>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</si>
  <si>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</si>
  <si>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</si>
  <si>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</si>
  <si>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</si>
  <si>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</si>
  <si>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</si>
  <si>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</si>
  <si>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</si>
  <si>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</si>
  <si>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</si>
  <si>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</si>
  <si>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</si>
  <si>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</si>
  <si>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</si>
  <si>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</si>
  <si>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</si>
  <si>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</si>
  <si>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</si>
  <si>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</si>
  <si>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</si>
  <si>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</si>
  <si>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</si>
  <si>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</si>
  <si>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</si>
  <si>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</si>
  <si>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</si>
  <si>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</si>
  <si>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</si>
  <si>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</si>
  <si>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</si>
  <si>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</si>
  <si>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</si>
  <si>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</si>
  <si>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</si>
  <si>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</si>
  <si>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</si>
  <si>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</si>
  <si>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</si>
  <si>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</si>
  <si>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</si>
  <si>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</si>
  <si>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</si>
  <si>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</si>
  <si>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</si>
  <si>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</si>
  <si>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</si>
  <si>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</si>
  <si>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</si>
  <si>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</si>
  <si>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</si>
  <si>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</si>
  <si>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</si>
  <si>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</si>
  <si>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</si>
  <si>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</si>
  <si>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</si>
  <si>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</si>
  <si>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</si>
  <si>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</si>
  <si>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</si>
  <si>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</si>
  <si>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</si>
  <si>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</si>
  <si>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</si>
  <si>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</si>
  <si>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</si>
  <si>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</si>
  <si>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</si>
  <si>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</si>
  <si>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</si>
  <si>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</si>
  <si>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</si>
  <si>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</si>
  <si>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</si>
  <si>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</si>
  <si>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</si>
  <si>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</si>
  <si>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</si>
  <si>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</si>
  <si>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</si>
  <si>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</si>
  <si>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</si>
  <si>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</si>
  <si>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</si>
  <si>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</si>
  <si>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</si>
  <si>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</si>
  <si>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</si>
  <si>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</si>
  <si>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</si>
  <si>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</si>
  <si>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</si>
  <si>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</si>
  <si>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</si>
  <si>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</si>
  <si>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</si>
  <si>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</si>
  <si>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</si>
  <si>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</si>
  <si>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</si>
  <si>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</si>
  <si>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</si>
  <si>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</si>
  <si>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</si>
  <si>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</si>
  <si>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</si>
  <si>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</si>
  <si>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</si>
  <si>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</si>
  <si>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</si>
  <si>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</si>
  <si>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</si>
  <si>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</si>
  <si>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</si>
  <si>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</si>
  <si>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</si>
  <si>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</si>
  <si>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</si>
  <si>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</si>
  <si>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</si>
  <si>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</si>
  <si>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</si>
  <si>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</si>
  <si>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</si>
  <si>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</si>
  <si>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</si>
  <si>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</si>
  <si>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</si>
  <si>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</si>
  <si>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</si>
  <si>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</si>
  <si>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</si>
  <si>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</si>
  <si>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</si>
  <si>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</si>
  <si>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</si>
  <si>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</si>
  <si>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</si>
  <si>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</si>
  <si>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</si>
  <si>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</si>
  <si>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</si>
  <si>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</si>
  <si>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</si>
  <si>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</si>
  <si>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</si>
  <si>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</si>
  <si>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</si>
  <si>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</si>
  <si>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</si>
  <si>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</si>
  <si>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</si>
  <si>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</si>
  <si>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</si>
  <si>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</si>
  <si>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</si>
  <si>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</si>
  <si>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</si>
  <si>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</si>
  <si>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</si>
  <si>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</si>
  <si>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</si>
  <si>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</si>
  <si>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</si>
  <si>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</si>
  <si>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</si>
  <si>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</si>
  <si>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</si>
  <si>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</si>
  <si>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</si>
  <si>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</si>
  <si>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</si>
  <si>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</si>
  <si>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</si>
  <si>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</si>
  <si>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</si>
  <si>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</si>
  <si>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</si>
  <si>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</si>
  <si>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</si>
  <si>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</si>
  <si>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</si>
  <si>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</si>
  <si>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</si>
  <si>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</si>
  <si>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</si>
  <si>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</si>
  <si>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</si>
  <si>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</si>
  <si>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</si>
  <si>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</si>
  <si>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</si>
  <si>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</si>
  <si>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</si>
  <si>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</si>
  <si>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</si>
  <si>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</si>
  <si>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</si>
  <si>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</si>
  <si>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</si>
  <si>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</si>
  <si>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</si>
  <si>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</si>
  <si>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</si>
  <si>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</si>
  <si>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</si>
  <si>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</si>
  <si>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</si>
  <si>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</si>
  <si>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</si>
  <si>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</si>
  <si>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</si>
  <si>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</si>
  <si>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</si>
  <si>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</si>
  <si>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</si>
  <si>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</si>
  <si>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</si>
  <si>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</si>
  <si>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</si>
  <si>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</si>
  <si>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</si>
  <si>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</si>
  <si>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</si>
  <si>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</si>
  <si>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</si>
  <si>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</si>
  <si>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</si>
  <si>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</si>
  <si>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</si>
  <si>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</si>
  <si>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</si>
  <si>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</si>
  <si>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</si>
  <si>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</si>
  <si>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</si>
  <si>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</si>
  <si>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</si>
  <si>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</si>
  <si>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</si>
  <si>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</si>
  <si>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</si>
  <si>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</si>
  <si>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</si>
  <si>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</si>
  <si>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</si>
  <si>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</si>
  <si>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</si>
  <si>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</si>
  <si>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</si>
  <si>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</si>
  <si>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</si>
  <si>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</si>
  <si>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</si>
  <si>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</si>
  <si>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</si>
  <si>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</si>
  <si>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</si>
  <si>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</si>
  <si>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</si>
  <si>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</si>
  <si>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</si>
  <si>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</si>
  <si>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</si>
  <si>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</si>
  <si>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</si>
  <si>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</si>
  <si>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</si>
  <si>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</si>
  <si>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</si>
  <si>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</si>
  <si>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</si>
  <si>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</si>
  <si>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</si>
  <si>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</si>
  <si>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</si>
  <si>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</si>
  <si>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</si>
  <si>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</si>
  <si>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</si>
  <si>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</si>
  <si>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</si>
  <si>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</si>
  <si>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</si>
  <si>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</si>
  <si>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</si>
  <si>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</si>
  <si>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</si>
  <si>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</si>
  <si>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</si>
  <si>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</si>
  <si>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</si>
  <si>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</si>
  <si>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</si>
  <si>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</si>
  <si>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</si>
  <si>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</si>
  <si>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</si>
  <si>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</si>
  <si>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</si>
  <si>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</si>
  <si>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</si>
  <si>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</si>
  <si>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</si>
  <si>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</si>
  <si>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</si>
  <si>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</si>
  <si>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</si>
  <si>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</si>
  <si>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</si>
  <si>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</si>
  <si>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</si>
  <si>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</si>
  <si>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</si>
  <si>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</si>
  <si>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</si>
  <si>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</si>
  <si>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</si>
  <si>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</si>
  <si>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</si>
  <si>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</si>
  <si>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</si>
  <si>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</si>
  <si>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</si>
  <si>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</si>
  <si>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</si>
  <si>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</si>
  <si>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</si>
  <si>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</si>
  <si>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</si>
  <si>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</si>
  <si>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</si>
  <si>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</si>
  <si>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</si>
  <si>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</si>
  <si>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</si>
  <si>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</si>
  <si>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</si>
  <si>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</si>
  <si>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</si>
  <si>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</si>
  <si>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</si>
  <si>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</si>
  <si>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</si>
  <si>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</si>
  <si>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</si>
  <si>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</si>
  <si>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</si>
  <si>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</si>
  <si>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</si>
  <si>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</si>
  <si>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</si>
  <si>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</si>
  <si>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</si>
  <si>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</si>
  <si>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</si>
  <si>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</si>
  <si>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</si>
  <si>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</si>
  <si>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</si>
  <si>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</si>
  <si>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</si>
  <si>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</si>
  <si>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</si>
  <si>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</si>
  <si>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</si>
  <si>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</si>
  <si>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</si>
  <si>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</si>
  <si>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</si>
  <si>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</si>
  <si>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</si>
  <si>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</si>
  <si>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</si>
  <si>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</si>
  <si>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</si>
  <si>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</si>
  <si>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</si>
  <si>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</si>
  <si>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</si>
  <si>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</si>
  <si>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</si>
  <si>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</si>
  <si>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</si>
  <si>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</si>
  <si>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</si>
  <si>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</si>
  <si>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</si>
  <si>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</si>
  <si>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</si>
  <si>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</si>
  <si>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</si>
  <si>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</si>
  <si>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</si>
  <si>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</si>
  <si>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</si>
  <si>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</si>
  <si>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</si>
  <si>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</si>
  <si>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</si>
  <si>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</si>
  <si>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</si>
  <si>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</si>
  <si>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</si>
  <si>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</si>
  <si>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</si>
  <si>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</si>
  <si>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</si>
  <si>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</si>
  <si>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</si>
  <si>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</si>
  <si>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</si>
  <si>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</si>
  <si>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</si>
  <si>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</si>
  <si>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</si>
  <si>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</si>
  <si>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</si>
  <si>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</si>
  <si>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</si>
  <si>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</si>
  <si>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</si>
  <si>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</si>
  <si>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</si>
  <si>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</si>
  <si>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</si>
  <si>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</si>
  <si>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</si>
  <si>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</si>
  <si>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</si>
  <si>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</si>
  <si>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</si>
  <si>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</si>
  <si>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</si>
  <si>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</si>
  <si>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</si>
  <si>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</si>
  <si>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</si>
  <si>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</si>
  <si>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</si>
  <si>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</si>
  <si>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</si>
  <si>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</si>
  <si>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</si>
  <si>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</si>
  <si>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</si>
  <si>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</si>
  <si>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</si>
  <si>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</si>
  <si>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</si>
  <si>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</si>
  <si>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</si>
  <si>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</si>
  <si>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</si>
  <si>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</si>
  <si>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</si>
  <si>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</si>
  <si>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</si>
  <si>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</si>
  <si>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</si>
  <si>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</si>
  <si>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</si>
  <si>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</si>
  <si>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</si>
  <si>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</si>
  <si>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</si>
  <si>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</si>
  <si>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</si>
  <si>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</si>
  <si>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</si>
  <si>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</si>
  <si>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</si>
  <si>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</si>
  <si>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</si>
  <si>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</si>
  <si>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</si>
  <si>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</si>
  <si>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</si>
  <si>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</si>
  <si>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</si>
  <si>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</si>
  <si>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</si>
  <si>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</si>
  <si>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</si>
  <si>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</si>
  <si>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</si>
  <si>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</si>
  <si>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</si>
  <si>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</si>
  <si>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</si>
  <si>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</si>
  <si>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</si>
  <si>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</si>
  <si>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</si>
  <si>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</si>
  <si>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</si>
  <si>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</si>
  <si>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</si>
  <si>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</si>
  <si>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</si>
  <si>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</si>
  <si>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</si>
  <si>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</si>
  <si>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</si>
  <si>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</si>
  <si>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</si>
  <si>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</si>
  <si>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</si>
  <si>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</si>
  <si>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</si>
  <si>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</si>
  <si>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</si>
  <si>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</si>
  <si>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</si>
  <si>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</si>
  <si>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</si>
  <si>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</si>
  <si>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</si>
  <si>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</si>
  <si>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</si>
  <si>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</si>
  <si>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</si>
  <si>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</si>
  <si>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</si>
  <si>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</si>
  <si>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</si>
  <si>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</si>
  <si>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</si>
  <si>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</si>
  <si>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</si>
  <si>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</si>
  <si>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</si>
  <si>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</si>
  <si>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</si>
  <si>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</si>
  <si>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</si>
  <si>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</si>
  <si>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</si>
  <si>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</si>
  <si>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</si>
  <si>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</si>
  <si>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</si>
  <si>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</si>
  <si>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</si>
  <si>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</si>
  <si>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</si>
  <si>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</si>
  <si>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</si>
  <si>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</si>
  <si>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</si>
  <si>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</si>
  <si>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</si>
  <si>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</si>
  <si>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</si>
  <si>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</si>
  <si>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</si>
  <si>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</si>
  <si>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</si>
  <si>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</si>
  <si>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</si>
  <si>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</si>
  <si>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</si>
  <si>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</si>
  <si>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</si>
  <si>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</si>
  <si>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</si>
  <si>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</si>
  <si>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</si>
  <si>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</si>
  <si>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</si>
  <si>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</si>
  <si>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</si>
  <si>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</si>
  <si>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</si>
  <si>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</si>
  <si>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</si>
  <si>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</si>
  <si>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</si>
  <si>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</si>
  <si>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</si>
  <si>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</si>
  <si>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</si>
  <si>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</si>
  <si>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</si>
  <si>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</si>
  <si>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</si>
  <si>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</si>
  <si>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</si>
  <si>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</si>
  <si>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</si>
  <si>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</si>
  <si>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</si>
  <si>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</si>
  <si>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</si>
  <si>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</si>
  <si>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</si>
  <si>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</si>
  <si>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</si>
  <si>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</si>
  <si>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</si>
  <si>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</si>
  <si>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</si>
  <si>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</si>
  <si>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</si>
  <si>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</si>
  <si>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</si>
  <si>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</si>
  <si>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</si>
  <si>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</si>
  <si>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</si>
  <si>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</si>
  <si>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</si>
  <si>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</si>
  <si>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</si>
  <si>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</si>
  <si>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</si>
  <si>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</si>
  <si>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</si>
  <si>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</si>
  <si>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</si>
  <si>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</si>
  <si>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</si>
  <si>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</si>
  <si>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</si>
  <si>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</si>
  <si>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</si>
  <si>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</si>
  <si>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</si>
  <si>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</si>
  <si>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</si>
  <si>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</si>
  <si>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</si>
  <si>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</si>
  <si>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</si>
  <si>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</si>
  <si>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</si>
  <si>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</si>
  <si>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</si>
  <si>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</si>
  <si>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</si>
  <si>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</si>
  <si>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</si>
  <si>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</si>
  <si>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</si>
  <si>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</si>
  <si>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</si>
  <si>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</si>
  <si>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</si>
  <si>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</si>
  <si>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</si>
  <si>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</si>
  <si>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</si>
  <si>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</si>
  <si>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</si>
  <si>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</si>
  <si>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</si>
  <si>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</si>
  <si>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</si>
  <si>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</si>
  <si>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</si>
  <si>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</si>
  <si>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</si>
  <si>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</si>
  <si>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</si>
  <si>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</si>
  <si>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</si>
  <si>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</si>
  <si>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</si>
  <si>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</si>
  <si>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</si>
  <si>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</si>
  <si>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</si>
  <si>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</si>
  <si>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</si>
  <si>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</si>
  <si>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</si>
  <si>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</si>
  <si>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</si>
  <si>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</si>
  <si>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</si>
  <si>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</si>
  <si>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</si>
  <si>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</si>
  <si>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</si>
  <si>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</si>
  <si>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</si>
  <si>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</si>
  <si>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</si>
  <si>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</si>
  <si>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</si>
  <si>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</si>
  <si>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</si>
  <si>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</si>
  <si>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</si>
  <si>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</si>
  <si>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</si>
  <si>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</si>
  <si>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</si>
  <si>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</si>
  <si>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</si>
  <si>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</si>
  <si>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</si>
  <si>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</si>
  <si>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</si>
  <si>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</si>
  <si>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</si>
  <si>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</si>
  <si>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</si>
  <si>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</si>
  <si>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</si>
  <si>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</si>
  <si>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</si>
  <si>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</si>
  <si>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</si>
  <si>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</si>
  <si>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</si>
  <si>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</si>
  <si>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</si>
  <si>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</si>
  <si>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</si>
  <si>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</si>
  <si>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</si>
  <si>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</si>
  <si>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</si>
  <si>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</si>
  <si>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</si>
  <si>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</si>
  <si>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</si>
  <si>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</si>
  <si>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</si>
  <si>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</si>
  <si>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</si>
  <si>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</si>
  <si>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</si>
  <si>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</si>
  <si>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</si>
  <si>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</si>
  <si>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</si>
  <si>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</si>
  <si>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</si>
  <si>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</si>
  <si>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</si>
  <si>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</si>
  <si>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</si>
  <si>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</si>
  <si>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</si>
  <si>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</si>
  <si>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</si>
  <si>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</si>
  <si>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</si>
  <si>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</si>
  <si>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</si>
  <si>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</si>
  <si>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</si>
  <si>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</si>
  <si>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</si>
  <si>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</si>
  <si>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</si>
  <si>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</si>
  <si>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</si>
  <si>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</si>
  <si>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</si>
  <si>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</si>
  <si>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</si>
  <si>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</si>
  <si>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</si>
  <si>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</si>
  <si>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</si>
  <si>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</si>
  <si>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</si>
  <si>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</si>
  <si>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</si>
  <si>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</si>
  <si>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</si>
  <si>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</si>
  <si>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</si>
  <si>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</si>
  <si>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</si>
  <si>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</si>
  <si>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</si>
  <si>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</si>
  <si>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</si>
  <si>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</si>
  <si>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</si>
  <si>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</si>
  <si>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</si>
  <si>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</si>
  <si>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</si>
  <si>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</si>
  <si>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</si>
  <si>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</si>
  <si>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</si>
  <si>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</si>
  <si>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</si>
  <si>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</si>
  <si>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</si>
  <si>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</si>
  <si>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</si>
  <si>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</si>
  <si>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</si>
  <si>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</si>
  <si>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</si>
  <si>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</si>
  <si>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</si>
  <si>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</si>
  <si>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</si>
  <si>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</si>
  <si>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</si>
  <si>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</si>
  <si>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</si>
  <si>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</si>
  <si>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</si>
  <si>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</si>
  <si>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</si>
  <si>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</si>
  <si>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</si>
  <si>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</si>
  <si>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</si>
  <si>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</si>
  <si>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</si>
  <si>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</si>
  <si>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</si>
  <si>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</si>
  <si>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</si>
  <si>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</si>
  <si>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</si>
  <si>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</si>
  <si>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</si>
  <si>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</si>
  <si>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</si>
  <si>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</si>
  <si>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</si>
  <si>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</si>
  <si>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</si>
  <si>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</si>
  <si>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</si>
  <si>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</si>
  <si>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</si>
  <si>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</si>
  <si>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</si>
  <si>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</si>
  <si>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</si>
  <si>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</si>
  <si>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</si>
  <si>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</si>
  <si>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</si>
  <si>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</si>
  <si>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</si>
  <si>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</si>
  <si>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</si>
  <si>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</si>
  <si>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</si>
  <si>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</si>
  <si>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</si>
  <si>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</si>
  <si>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</si>
  <si>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</si>
  <si>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</si>
  <si>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</si>
  <si>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</si>
  <si>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</si>
  <si>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</si>
  <si>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</si>
  <si>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</si>
  <si>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</si>
  <si>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</si>
  <si>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</si>
  <si>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</si>
  <si>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</si>
  <si>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</si>
  <si>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</si>
  <si>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</si>
  <si>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</si>
  <si>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</si>
  <si>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</si>
  <si>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</si>
  <si>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</si>
  <si>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</si>
  <si>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</si>
  <si>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</si>
  <si>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</si>
  <si>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</si>
  <si>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</si>
  <si>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</si>
  <si>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</si>
  <si>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</si>
  <si>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</si>
  <si>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</si>
  <si>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</si>
  <si>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</si>
  <si>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</si>
  <si>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</si>
  <si>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</si>
  <si>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</si>
  <si>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</si>
  <si>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</si>
  <si>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</si>
  <si>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</si>
  <si>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</si>
  <si>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</si>
  <si>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</si>
  <si>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</si>
  <si>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</si>
  <si>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</si>
  <si>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</si>
  <si>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</si>
  <si>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</si>
  <si>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</si>
  <si>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</si>
  <si>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</si>
  <si>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</si>
  <si>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</si>
  <si>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</si>
  <si>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</si>
  <si>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</si>
  <si>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</si>
  <si>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</si>
  <si>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</si>
  <si>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</si>
  <si>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</si>
  <si>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</si>
  <si>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</si>
  <si>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</si>
  <si>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</si>
  <si>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</si>
  <si>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</si>
  <si>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</si>
  <si>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</si>
  <si>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</si>
  <si>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</si>
  <si>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</si>
  <si>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</si>
  <si>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</si>
  <si>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</si>
  <si>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</si>
  <si>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</si>
  <si>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</si>
  <si>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</si>
  <si>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</si>
  <si>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</si>
  <si>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</si>
  <si>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</si>
  <si>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</si>
  <si>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</si>
  <si>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</si>
  <si>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</si>
  <si>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</si>
  <si>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</si>
  <si>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</si>
  <si>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</si>
  <si>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</si>
  <si>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</si>
  <si>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</si>
  <si>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</si>
  <si>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</si>
  <si>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</si>
  <si>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</si>
  <si>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</si>
  <si>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</si>
  <si>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</si>
  <si>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</si>
  <si>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</si>
  <si>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</si>
  <si>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</si>
  <si>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</si>
  <si>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</si>
  <si>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</si>
  <si>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</si>
  <si>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</si>
  <si>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</si>
  <si>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</si>
  <si>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</si>
  <si>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</si>
  <si>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</si>
  <si>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</si>
  <si>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</si>
  <si>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</si>
  <si>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</si>
  <si>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</si>
  <si>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</si>
  <si>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</si>
  <si>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</si>
  <si>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</si>
  <si>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</si>
  <si>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</si>
  <si>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</si>
  <si>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</si>
  <si>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</si>
  <si>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</si>
  <si>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</si>
  <si>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</si>
  <si>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</si>
  <si>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</si>
  <si>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</si>
  <si>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</si>
  <si>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</si>
  <si>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</si>
  <si>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</si>
  <si>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</si>
  <si>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</si>
  <si>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</si>
  <si>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</si>
  <si>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</si>
  <si>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</si>
  <si>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</si>
  <si>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</si>
  <si>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</si>
  <si>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</si>
  <si>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</si>
  <si>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</si>
  <si>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</si>
  <si>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</si>
  <si>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</si>
  <si>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</si>
  <si>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</si>
  <si>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</si>
  <si>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</si>
  <si>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</si>
  <si>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</si>
  <si>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</si>
  <si>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</si>
  <si>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</si>
  <si>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</si>
  <si>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</si>
  <si>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</si>
  <si>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</si>
  <si>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</si>
  <si>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</si>
  <si>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</si>
  <si>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</si>
  <si>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</si>
  <si>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</si>
  <si>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</si>
  <si>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</si>
  <si>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</si>
  <si>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</si>
  <si>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</si>
  <si>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</si>
  <si>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</si>
  <si>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</si>
  <si>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</si>
  <si>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</si>
  <si>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</si>
  <si>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</si>
  <si>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</si>
  <si>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</si>
  <si>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</si>
  <si>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</si>
  <si>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</si>
  <si>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</si>
  <si>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</si>
  <si>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</si>
  <si>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</si>
  <si>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</si>
  <si>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</si>
  <si>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</si>
  <si>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</si>
  <si>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</si>
  <si>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</si>
  <si>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</si>
  <si>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</si>
  <si>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</si>
  <si>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</si>
  <si>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</si>
  <si>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</si>
  <si>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</si>
  <si>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</si>
  <si>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</si>
  <si>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</si>
  <si>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</si>
  <si>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</si>
  <si>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</si>
  <si>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</si>
  <si>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</si>
  <si>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</si>
  <si>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</si>
  <si>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</si>
  <si>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</si>
  <si>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</si>
  <si>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</si>
  <si>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</si>
  <si>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</si>
  <si>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</si>
  <si>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</si>
  <si>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</si>
  <si>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</si>
  <si>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</si>
  <si>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</si>
  <si>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</si>
  <si>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</si>
  <si>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</si>
  <si>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</si>
  <si>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</si>
  <si>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</si>
  <si>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</si>
  <si>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</si>
  <si>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</si>
  <si>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</si>
  <si>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</si>
  <si>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</si>
  <si>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</si>
  <si>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</si>
  <si>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</si>
  <si>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</si>
  <si>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</si>
  <si>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</si>
  <si>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</si>
  <si>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</si>
  <si>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</si>
  <si>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</si>
  <si>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</si>
  <si>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</si>
  <si>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</si>
  <si>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</si>
  <si>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</si>
  <si>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</si>
  <si>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</si>
  <si>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</si>
  <si>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</si>
  <si>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</si>
  <si>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</si>
  <si>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</si>
  <si>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</si>
  <si>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</si>
  <si>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</si>
  <si>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</si>
  <si>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</si>
  <si>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</si>
  <si>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</si>
  <si>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</si>
  <si>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</si>
  <si>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</si>
  <si>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</si>
  <si>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</si>
  <si>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</si>
  <si>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</si>
  <si>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</si>
  <si>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</si>
  <si>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</si>
  <si>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</si>
  <si>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</si>
  <si>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</si>
  <si>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</si>
  <si>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</si>
  <si>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</si>
  <si>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</si>
  <si>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</si>
  <si>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</si>
  <si>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</si>
  <si>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</si>
  <si>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</si>
  <si>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</si>
  <si>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</si>
  <si>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</si>
  <si>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</si>
  <si>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</si>
  <si>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</si>
  <si>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</si>
  <si>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</si>
  <si>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</si>
  <si>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</si>
  <si>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</si>
  <si>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</si>
  <si>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</si>
  <si>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</si>
  <si>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</si>
  <si>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</si>
  <si>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</si>
  <si>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</si>
  <si>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</si>
  <si>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</si>
  <si>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</si>
  <si>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</si>
  <si>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</si>
  <si>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</si>
  <si>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</si>
  <si>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</si>
  <si>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</si>
  <si>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</si>
  <si>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</si>
  <si>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</si>
  <si>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</si>
  <si>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</si>
  <si>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</si>
  <si>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</si>
  <si>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</si>
  <si>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</si>
  <si>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</si>
  <si>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</si>
  <si>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</si>
  <si>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</si>
  <si>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</si>
  <si>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</si>
  <si>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</si>
  <si>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</si>
  <si>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</si>
  <si>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</si>
  <si>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</si>
  <si>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</si>
  <si>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</si>
  <si>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</si>
  <si>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</si>
  <si>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</si>
  <si>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</si>
  <si>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</si>
  <si>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</si>
  <si>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</si>
  <si>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</si>
  <si>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</si>
  <si>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</si>
  <si>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</si>
  <si>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</si>
  <si>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</si>
  <si>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</si>
  <si>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</si>
  <si>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</si>
  <si>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</si>
  <si>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</si>
  <si>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</si>
  <si>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</si>
  <si>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</si>
  <si>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</si>
  <si>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</si>
  <si>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</si>
  <si>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</si>
  <si>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</si>
  <si>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</si>
  <si>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</si>
  <si>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</si>
  <si>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</si>
  <si>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</si>
  <si>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</si>
  <si>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</si>
  <si>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</si>
  <si>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</si>
  <si>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</si>
  <si>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</si>
  <si>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</si>
  <si>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</si>
  <si>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</si>
  <si>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</si>
  <si>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</si>
  <si>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</si>
  <si>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</si>
  <si>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</si>
  <si>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</si>
  <si>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</si>
  <si>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</si>
  <si>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</si>
  <si>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</si>
  <si>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</si>
  <si>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</si>
  <si>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</si>
  <si>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</si>
  <si>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</si>
  <si>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</si>
  <si>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</si>
  <si>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</si>
  <si>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</si>
  <si>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</si>
  <si>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</si>
  <si>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</si>
  <si>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</si>
  <si>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</si>
  <si>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</si>
  <si>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</si>
  <si>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</si>
  <si>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</si>
  <si>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</si>
  <si>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</si>
  <si>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</si>
  <si>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</si>
  <si>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</si>
  <si>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</si>
  <si>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</si>
  <si>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</si>
  <si>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</si>
  <si>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</si>
  <si>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</si>
  <si>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</si>
  <si>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</si>
  <si>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</si>
  <si>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</si>
  <si>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</si>
  <si>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</si>
  <si>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</si>
  <si>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</si>
  <si>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</si>
  <si>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</si>
  <si>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</si>
  <si>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</si>
  <si>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</si>
  <si>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</si>
  <si>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</si>
  <si>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</si>
  <si>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</si>
  <si>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</si>
  <si>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</si>
  <si>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</si>
  <si>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</si>
  <si>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</si>
  <si>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</si>
  <si>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</si>
  <si>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</si>
  <si>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</si>
  <si>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</si>
  <si>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</si>
  <si>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</si>
  <si>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</si>
  <si>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</si>
  <si>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</si>
  <si>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</si>
  <si>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</si>
  <si>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</si>
  <si>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</si>
  <si>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</si>
  <si>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</si>
  <si>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</si>
  <si>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</si>
  <si>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</si>
  <si>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</si>
  <si>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</si>
  <si>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</si>
  <si>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</si>
  <si>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</si>
  <si>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</si>
  <si>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</si>
  <si>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</si>
  <si>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</si>
  <si>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</si>
  <si>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</si>
  <si>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</si>
  <si>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</si>
  <si>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</si>
  <si>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</si>
  <si>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</si>
  <si>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</si>
  <si>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</si>
  <si>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</si>
  <si>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</si>
  <si>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</si>
  <si>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</si>
  <si>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</si>
  <si>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</si>
  <si>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</si>
  <si>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</si>
  <si>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</si>
  <si>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</si>
  <si>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</si>
  <si>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</si>
  <si>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</si>
  <si>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</si>
  <si>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</si>
  <si>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</si>
  <si>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</si>
  <si>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</si>
  <si>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</si>
  <si>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</si>
  <si>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</si>
  <si>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</si>
  <si>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</si>
  <si>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</si>
  <si>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</si>
  <si>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</si>
  <si>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</si>
  <si>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</si>
  <si>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</si>
  <si>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</si>
  <si>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</si>
  <si>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</si>
  <si>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</si>
  <si>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</si>
  <si>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</si>
  <si>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</si>
  <si>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</si>
  <si>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</si>
  <si>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</si>
  <si>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</si>
  <si>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</si>
  <si>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</si>
  <si>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</si>
  <si>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</si>
  <si>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</si>
  <si>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</si>
  <si>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</si>
  <si>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</si>
  <si>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</si>
  <si>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</si>
  <si>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</si>
  <si>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</si>
  <si>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</si>
  <si>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</si>
  <si>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</si>
  <si>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</si>
  <si>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</si>
  <si>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</si>
  <si>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</si>
  <si>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</si>
  <si>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</si>
  <si>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</si>
  <si>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</si>
  <si>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</si>
  <si>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</si>
  <si>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</si>
  <si>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</si>
  <si>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</si>
  <si>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</si>
  <si>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</si>
  <si>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</si>
  <si>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</si>
  <si>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</si>
  <si>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</si>
  <si>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</si>
  <si>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</si>
  <si>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</si>
  <si>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</si>
  <si>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</si>
  <si>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</si>
  <si>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</si>
  <si>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</si>
  <si>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</si>
  <si>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</si>
  <si>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</si>
  <si>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</si>
  <si>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</si>
  <si>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</si>
  <si>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</si>
  <si>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</si>
  <si>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</si>
  <si>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</si>
  <si>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</si>
  <si>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</si>
  <si>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</si>
  <si>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</si>
  <si>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</si>
  <si>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</si>
  <si>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</si>
  <si>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</si>
  <si>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</si>
  <si>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</si>
  <si>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</si>
  <si>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</si>
  <si>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</si>
  <si>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</si>
  <si>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</si>
  <si>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</si>
  <si>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</si>
  <si>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</si>
  <si>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</si>
  <si>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</si>
  <si>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</si>
  <si>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</si>
  <si>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</si>
  <si>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</si>
  <si>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</si>
  <si>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</si>
  <si>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</si>
  <si>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</si>
  <si>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</si>
  <si>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</si>
  <si>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</si>
  <si>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</si>
  <si>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</si>
  <si>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</si>
  <si>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</si>
  <si>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</si>
  <si>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</si>
  <si>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</si>
  <si>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</si>
  <si>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</si>
  <si>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</si>
  <si>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</si>
  <si>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</si>
  <si>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</si>
  <si>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</si>
  <si>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</si>
  <si>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</si>
  <si>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</si>
  <si>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</si>
  <si>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</si>
  <si>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</si>
  <si>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</si>
  <si>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</si>
  <si>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</si>
  <si>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</si>
  <si>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</si>
  <si>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</si>
  <si>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</si>
  <si>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</si>
  <si>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</si>
  <si>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</si>
  <si>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</si>
  <si>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</si>
  <si>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</si>
  <si>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</si>
  <si>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</si>
  <si>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</si>
  <si>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</si>
  <si>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</si>
  <si>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</si>
  <si>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</si>
  <si>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</si>
  <si>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</si>
  <si>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</si>
  <si>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</si>
  <si>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</si>
  <si>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</si>
  <si>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</si>
  <si>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</si>
  <si>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</si>
  <si>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</si>
  <si>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</si>
  <si>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</si>
  <si>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</si>
  <si>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</si>
  <si>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</si>
  <si>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</si>
  <si>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</si>
  <si>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</si>
  <si>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</si>
  <si>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</si>
  <si>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</si>
  <si>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</si>
  <si>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</si>
  <si>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</si>
  <si>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</si>
  <si>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</si>
  <si>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</si>
  <si>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</si>
  <si>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</si>
  <si>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</si>
  <si>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</si>
  <si>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</si>
  <si>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</si>
  <si>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</si>
  <si>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</si>
  <si>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</si>
  <si>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</si>
  <si>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</si>
  <si>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</si>
  <si>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</si>
  <si>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</si>
  <si>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</si>
  <si>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</si>
  <si>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</si>
  <si>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</si>
  <si>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</si>
  <si>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</si>
  <si>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</si>
  <si>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</si>
  <si>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</si>
  <si>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</si>
  <si>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</si>
  <si>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</si>
  <si>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</si>
  <si>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</si>
  <si>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</si>
  <si>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</si>
  <si>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</si>
  <si>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</si>
  <si>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</si>
  <si>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</si>
  <si>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</si>
  <si>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</si>
  <si>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</si>
  <si>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</si>
  <si>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</si>
  <si>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</si>
  <si>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</si>
  <si>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</si>
  <si>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</si>
  <si>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</si>
  <si>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</si>
  <si>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</si>
  <si>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</si>
  <si>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</si>
  <si>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</si>
  <si>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</si>
  <si>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</si>
  <si>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</si>
  <si>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</si>
  <si>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</si>
  <si>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</si>
  <si>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</si>
  <si>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</si>
  <si>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</si>
  <si>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</si>
  <si>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</si>
  <si>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</si>
  <si>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</si>
  <si>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</si>
  <si>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</si>
  <si>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</si>
  <si>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</si>
  <si>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</si>
  <si>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</si>
  <si>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</si>
  <si>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</si>
  <si>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</si>
  <si>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</si>
  <si>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</si>
  <si>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</si>
  <si>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</si>
  <si>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</si>
  <si>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</si>
  <si>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</si>
  <si>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</si>
  <si>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</si>
  <si>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</si>
  <si>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</si>
  <si>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</si>
  <si>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</si>
  <si>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</si>
  <si>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</si>
  <si>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</si>
  <si>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</si>
  <si>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</si>
  <si>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</si>
  <si>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</si>
  <si>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</si>
  <si>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</si>
  <si>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</si>
  <si>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</si>
  <si>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</si>
  <si>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</si>
  <si>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</si>
  <si>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</si>
  <si>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</si>
  <si>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</si>
  <si>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</si>
  <si>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</si>
  <si>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</si>
  <si>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</si>
  <si>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</si>
  <si>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</si>
  <si>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</si>
  <si>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</si>
  <si>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</si>
  <si>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</si>
  <si>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</si>
  <si>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</si>
  <si>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</si>
  <si>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</si>
  <si>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</si>
  <si>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</si>
  <si>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</si>
  <si>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</si>
  <si>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</si>
  <si>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</si>
  <si>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</si>
  <si>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</si>
  <si>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</si>
  <si>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</si>
  <si>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</si>
  <si>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</si>
  <si>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</si>
  <si>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</si>
  <si>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</si>
  <si>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</si>
  <si>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</si>
  <si>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</si>
  <si>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</si>
  <si>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</si>
  <si>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</si>
  <si>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</si>
  <si>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</si>
  <si>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</si>
  <si>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</si>
  <si>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</si>
  <si>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</si>
  <si>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</si>
  <si>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</si>
  <si>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</si>
  <si>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</si>
  <si>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</si>
  <si>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</si>
  <si>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</si>
  <si>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</si>
  <si>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</si>
  <si>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</si>
  <si>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</si>
  <si>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</si>
  <si>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</si>
  <si>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</si>
  <si>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</si>
  <si>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</si>
  <si>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</si>
  <si>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</si>
  <si>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</si>
  <si>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</si>
  <si>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</si>
  <si>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</si>
  <si>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</si>
  <si>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</si>
  <si>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</si>
  <si>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</si>
  <si>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</si>
  <si>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</si>
  <si>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</si>
  <si>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</si>
  <si>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</si>
  <si>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</si>
  <si>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</si>
  <si>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</si>
  <si>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</si>
  <si>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</si>
  <si>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</si>
  <si>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</si>
  <si>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</si>
  <si>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</si>
  <si>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</si>
  <si>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</si>
  <si>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</si>
  <si>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</si>
  <si>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</si>
  <si>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</si>
  <si>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</si>
  <si>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</si>
  <si>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</si>
  <si>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</si>
  <si>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</si>
  <si>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</si>
  <si>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</si>
  <si>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</si>
  <si>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</si>
  <si>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</si>
  <si>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</si>
  <si>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</si>
  <si>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</si>
  <si>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</si>
  <si>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</si>
  <si>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</si>
  <si>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</si>
  <si>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</si>
  <si>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</si>
  <si>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</si>
  <si>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</si>
  <si>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</si>
  <si>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</si>
  <si>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</si>
  <si>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</si>
  <si>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</si>
  <si>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</si>
  <si>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</si>
  <si>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</si>
  <si>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</si>
  <si>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</si>
  <si>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</si>
  <si>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</si>
  <si>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</si>
  <si>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</si>
  <si>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</si>
  <si>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</si>
  <si>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</si>
  <si>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</si>
  <si>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</si>
  <si>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</si>
  <si>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</si>
  <si>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</si>
  <si>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</si>
  <si>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</si>
  <si>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</si>
  <si>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</si>
  <si>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</si>
  <si>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</si>
  <si>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</si>
  <si>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</si>
  <si>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</si>
  <si>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</si>
  <si>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</si>
  <si>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</si>
  <si>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</si>
  <si>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</si>
  <si>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</si>
  <si>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</si>
  <si>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</si>
  <si>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</si>
  <si>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</si>
  <si>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</si>
  <si>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</si>
  <si>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</si>
  <si>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</si>
  <si>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</si>
  <si>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</si>
  <si>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</si>
  <si>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</si>
  <si>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</si>
  <si>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</si>
  <si>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</si>
  <si>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</si>
  <si>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</si>
  <si>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</si>
  <si>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</si>
  <si>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</si>
  <si>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</si>
  <si>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</si>
  <si>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</si>
  <si>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</si>
  <si>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</si>
  <si>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</si>
  <si>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</si>
  <si>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</si>
  <si>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</si>
  <si>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</si>
  <si>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</si>
  <si>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</si>
  <si>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</si>
  <si>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</si>
  <si>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</si>
  <si>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</si>
  <si>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</si>
  <si>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</si>
  <si>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</si>
  <si>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</si>
  <si>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</si>
  <si>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</si>
  <si>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</si>
  <si>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</si>
  <si>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</si>
  <si>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</si>
  <si>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</si>
  <si>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</si>
  <si>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</si>
  <si>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</si>
  <si>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</si>
  <si>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</si>
  <si>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</si>
  <si>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</si>
  <si>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</si>
  <si>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</si>
  <si>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</si>
  <si>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</si>
  <si>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</si>
  <si>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</si>
  <si>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</si>
  <si>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</si>
  <si>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</si>
  <si>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</si>
  <si>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</si>
  <si>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</si>
  <si>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</si>
  <si>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</si>
  <si>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</si>
  <si>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</si>
  <si>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</si>
  <si>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</si>
  <si>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</si>
  <si>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</si>
  <si>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</si>
  <si>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</si>
  <si>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</si>
  <si>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</si>
  <si>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</si>
  <si>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</si>
  <si>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</si>
  <si>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</si>
  <si>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</si>
  <si>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</si>
  <si>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</si>
  <si>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</si>
  <si>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</si>
  <si>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</si>
  <si>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</si>
  <si>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</si>
  <si>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</si>
  <si>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</si>
  <si>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</si>
  <si>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</si>
  <si>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</si>
  <si>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</si>
  <si>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</si>
  <si>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</si>
  <si>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</si>
  <si>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</si>
  <si>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</si>
  <si>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</si>
  <si>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</si>
  <si>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</si>
  <si>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</si>
  <si>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</si>
  <si>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</si>
  <si>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</si>
  <si>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</si>
  <si>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</si>
  <si>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</si>
  <si>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</si>
  <si>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</si>
  <si>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</si>
  <si>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</si>
  <si>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</si>
  <si>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</si>
  <si>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</si>
  <si>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</si>
  <si>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</si>
  <si>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</si>
  <si>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</si>
  <si>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</si>
  <si>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</si>
  <si>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</si>
  <si>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</si>
  <si>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</si>
  <si>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</si>
  <si>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</si>
  <si>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</si>
  <si>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</si>
  <si>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</si>
  <si>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</si>
  <si>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</si>
  <si>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</si>
  <si>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</si>
  <si>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</si>
  <si>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</si>
  <si>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</si>
  <si>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</si>
  <si>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</si>
  <si>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</si>
  <si>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</si>
  <si>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</si>
  <si>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</si>
  <si>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</si>
  <si>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</si>
  <si>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</si>
  <si>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</si>
  <si>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</si>
  <si>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</si>
  <si>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</si>
  <si>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</si>
  <si>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</si>
  <si>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</si>
  <si>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</si>
  <si>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</si>
  <si>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</si>
  <si>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</si>
  <si>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</si>
  <si>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</si>
  <si>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</si>
  <si>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</si>
  <si>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</si>
  <si>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</si>
  <si>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</si>
  <si>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</si>
  <si>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</si>
  <si>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</si>
  <si>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</si>
  <si>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</si>
  <si>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</si>
  <si>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</si>
  <si>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</si>
  <si>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</si>
  <si>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</si>
  <si>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</si>
  <si>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</si>
  <si>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</si>
  <si>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</si>
  <si>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</si>
  <si>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</si>
  <si>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</si>
  <si>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</si>
  <si>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</si>
  <si>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</si>
  <si>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</si>
  <si>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</si>
  <si>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</si>
  <si>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</si>
  <si>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</si>
  <si>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</si>
  <si>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</si>
  <si>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</si>
  <si>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</si>
  <si>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</si>
  <si>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</si>
  <si>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</si>
  <si>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</si>
  <si>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</si>
  <si>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</si>
  <si>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</si>
  <si>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</si>
  <si>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</si>
  <si>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</si>
  <si>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</si>
  <si>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</si>
  <si>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</si>
  <si>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</si>
  <si>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</si>
  <si>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</si>
  <si>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</si>
  <si>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</si>
  <si>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</si>
  <si>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</si>
  <si>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</si>
  <si>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</si>
  <si>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</si>
  <si>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</si>
  <si>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</si>
  <si>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</si>
  <si>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</si>
  <si>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</si>
  <si>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</si>
  <si>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</si>
  <si>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</si>
  <si>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</si>
  <si>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</si>
  <si>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</si>
  <si>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</si>
  <si>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</si>
  <si>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</si>
  <si>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</si>
  <si>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</si>
  <si>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</si>
  <si>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</si>
  <si>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</si>
  <si>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</si>
  <si>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</si>
  <si>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</si>
  <si>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</si>
  <si>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</si>
  <si>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</si>
  <si>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</si>
  <si>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</si>
  <si>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</si>
  <si>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</si>
  <si>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</si>
  <si>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</si>
  <si>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</si>
  <si>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</si>
  <si>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</si>
  <si>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</si>
  <si>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</si>
  <si>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</si>
  <si>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</si>
  <si>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</si>
  <si>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</si>
  <si>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</si>
  <si>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</si>
  <si>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</si>
  <si>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</si>
  <si>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</si>
  <si>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</si>
  <si>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</si>
  <si>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</si>
  <si>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</si>
  <si>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</si>
  <si>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</si>
  <si>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</si>
  <si>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</si>
  <si>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</si>
  <si>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</si>
  <si>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</si>
  <si>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</si>
  <si>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</si>
  <si>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</si>
  <si>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</si>
  <si>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</si>
  <si>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</si>
  <si>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</si>
  <si>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</si>
  <si>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</si>
  <si>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</si>
  <si>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</si>
  <si>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</si>
  <si>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</si>
  <si>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</si>
  <si>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</si>
  <si>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</si>
  <si>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</si>
  <si>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</si>
  <si>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</si>
  <si>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</si>
  <si>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</si>
  <si>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</si>
  <si>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</si>
  <si>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</si>
  <si>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</si>
  <si>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</si>
  <si>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</si>
  <si>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</si>
  <si>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</si>
  <si>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</si>
  <si>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</si>
  <si>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</si>
  <si>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</si>
  <si>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</si>
  <si>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</si>
  <si>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</si>
  <si>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</si>
  <si>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</si>
  <si>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</si>
  <si>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</si>
  <si>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</si>
  <si>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</si>
  <si>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</si>
  <si>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</si>
  <si>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</si>
  <si>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</si>
  <si>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</si>
  <si>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</si>
  <si>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</si>
  <si>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</si>
  <si>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</si>
  <si>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</si>
  <si>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</si>
  <si>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</si>
  <si>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</si>
  <si>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</si>
  <si>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</si>
  <si>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</si>
  <si>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</si>
  <si>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</si>
  <si>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</si>
  <si>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</si>
  <si>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</si>
  <si>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</si>
  <si>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</si>
  <si>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</si>
  <si>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</si>
  <si>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</si>
  <si>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</si>
  <si>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</si>
  <si>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</si>
  <si>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</si>
  <si>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</si>
  <si>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</si>
  <si>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</si>
  <si>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</si>
  <si>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</si>
  <si>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</si>
  <si>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</si>
  <si>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</si>
  <si>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</si>
  <si>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</si>
  <si>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</si>
  <si>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</si>
  <si>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</si>
  <si>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</si>
  <si>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</si>
  <si>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</si>
  <si>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</si>
  <si>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</si>
  <si>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</si>
  <si>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</si>
  <si>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</si>
  <si>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</si>
  <si>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</si>
  <si>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</si>
  <si>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</si>
  <si>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</si>
  <si>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</si>
  <si>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</si>
  <si>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</si>
  <si>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</si>
  <si>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</si>
  <si>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</si>
  <si>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</si>
  <si>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</si>
  <si>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</si>
  <si>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</si>
  <si>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</si>
  <si>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</si>
  <si>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</si>
  <si>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</si>
  <si>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</si>
  <si>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</si>
  <si>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</si>
  <si>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</si>
  <si>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</si>
  <si>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</si>
  <si>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</si>
  <si>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</si>
  <si>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</si>
  <si>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</si>
  <si>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</si>
  <si>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</si>
  <si>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</si>
  <si>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</si>
  <si>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</si>
  <si>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</si>
  <si>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</si>
  <si>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</si>
  <si>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</si>
  <si>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</si>
  <si>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</si>
  <si>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</si>
  <si>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</si>
  <si>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</si>
  <si>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</si>
  <si>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</si>
  <si>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</si>
  <si>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</si>
  <si>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</si>
  <si>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</si>
  <si>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</si>
  <si>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</si>
  <si>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</si>
  <si>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</si>
  <si>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</si>
  <si>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</si>
  <si>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</si>
  <si>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</si>
  <si>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</si>
  <si>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</si>
  <si>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</si>
  <si>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</si>
  <si>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</si>
  <si>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</si>
  <si>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</si>
  <si>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</si>
  <si>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</si>
  <si>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</si>
  <si>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</si>
  <si>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</si>
  <si>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</si>
  <si>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</si>
  <si>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</si>
  <si>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</si>
  <si>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</si>
  <si>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</si>
  <si>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</si>
  <si>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</si>
  <si>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</si>
  <si>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</si>
  <si>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</si>
  <si>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</si>
  <si>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</si>
  <si>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</si>
  <si>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</si>
  <si>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</si>
  <si>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</si>
  <si>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</si>
  <si>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</si>
  <si>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</si>
  <si>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</si>
  <si>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</si>
  <si>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</si>
  <si>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</si>
  <si>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</si>
  <si>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</si>
  <si>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</si>
  <si>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</si>
  <si>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</si>
  <si>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</si>
  <si>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</si>
  <si>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</si>
  <si>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</si>
  <si>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</si>
  <si>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</si>
  <si>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</si>
  <si>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</si>
  <si>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</si>
  <si>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</si>
  <si>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</si>
  <si>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</si>
  <si>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</si>
  <si>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</si>
  <si>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</si>
  <si>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</si>
  <si>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</si>
  <si>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</si>
  <si>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</si>
  <si>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</si>
  <si>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</si>
  <si>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</si>
  <si>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</si>
  <si>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</si>
  <si>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</si>
  <si>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</si>
  <si>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</si>
  <si>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</si>
  <si>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</si>
  <si>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</si>
  <si>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</si>
  <si>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</si>
  <si>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</si>
  <si>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</si>
  <si>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</si>
  <si>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</si>
  <si>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</si>
  <si>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</si>
  <si>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</si>
  <si>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</si>
  <si>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</si>
  <si>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</si>
  <si>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</si>
  <si>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</si>
  <si>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</si>
  <si>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</si>
  <si>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</si>
  <si>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</si>
  <si>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</si>
  <si>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</si>
  <si>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</si>
  <si>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</si>
  <si>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</si>
  <si>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</si>
  <si>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</si>
  <si>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</si>
  <si>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</si>
  <si>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</si>
  <si>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</si>
  <si>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</si>
  <si>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</si>
  <si>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</si>
  <si>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</si>
  <si>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</si>
  <si>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</si>
  <si>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</si>
  <si>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</si>
  <si>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</si>
  <si>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</si>
  <si>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</si>
  <si>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</si>
  <si>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</si>
  <si>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</si>
  <si>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</si>
  <si>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</si>
  <si>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</si>
  <si>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</si>
  <si>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</si>
  <si>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</si>
  <si>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</si>
  <si>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</si>
  <si>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</si>
  <si>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</si>
  <si>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</si>
  <si>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</si>
  <si>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</si>
  <si>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</si>
  <si>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</si>
  <si>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</si>
  <si>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</si>
  <si>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</si>
  <si>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</si>
  <si>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</si>
  <si>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</si>
  <si>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</si>
  <si>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</si>
  <si>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</si>
  <si>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</si>
  <si>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</si>
  <si>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</si>
  <si>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</si>
  <si>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</si>
  <si>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</si>
  <si>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</si>
  <si>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</si>
  <si>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</si>
  <si>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</si>
  <si>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</si>
  <si>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</si>
  <si>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</si>
  <si>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</si>
  <si>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</si>
  <si>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</si>
  <si>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</si>
  <si>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</si>
  <si>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</si>
  <si>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</si>
  <si>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</si>
  <si>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</si>
  <si>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</si>
  <si>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</si>
  <si>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</si>
  <si>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</si>
  <si>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</si>
  <si>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</si>
  <si>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</si>
  <si>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</si>
  <si>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</si>
  <si>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</si>
  <si>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</si>
  <si>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</si>
  <si>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</si>
  <si>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</si>
  <si>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</si>
  <si>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</si>
  <si>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</si>
  <si>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</si>
  <si>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</si>
  <si>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</si>
  <si>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</si>
  <si>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</si>
  <si>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</si>
  <si>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</si>
  <si>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</si>
  <si>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</si>
  <si>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</si>
  <si>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</si>
  <si>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</si>
  <si>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</si>
  <si>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</si>
  <si>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</si>
  <si>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</si>
  <si>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</si>
  <si>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</si>
  <si>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</si>
  <si>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</si>
  <si>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</si>
  <si>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</si>
  <si>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</si>
  <si>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</si>
  <si>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</si>
  <si>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</si>
  <si>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</si>
  <si>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</si>
  <si>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</si>
  <si>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</si>
  <si>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</si>
  <si>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</si>
  <si>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</si>
  <si>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</si>
  <si>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</si>
  <si>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</si>
  <si>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</si>
  <si>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</si>
  <si>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</si>
  <si>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</si>
  <si>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</si>
  <si>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</si>
  <si>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</si>
  <si>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</si>
  <si>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</si>
  <si>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</si>
  <si>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</si>
  <si>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</si>
  <si>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</si>
  <si>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</si>
  <si>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</si>
  <si>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</si>
  <si>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</si>
  <si>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</si>
  <si>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</si>
  <si>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</si>
  <si>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</si>
  <si>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</si>
  <si>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</si>
  <si>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</si>
  <si>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</si>
  <si>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</si>
  <si>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</si>
  <si>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</si>
  <si>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</si>
  <si>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</si>
  <si>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</si>
  <si>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</si>
  <si>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</si>
  <si>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</si>
  <si>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</si>
  <si>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</si>
  <si>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</si>
  <si>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</si>
  <si>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</si>
  <si>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</si>
  <si>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</si>
  <si>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</si>
  <si>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</si>
  <si>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</si>
  <si>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</si>
  <si>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</si>
  <si>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</si>
  <si>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</si>
  <si>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</si>
  <si>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</si>
  <si>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</si>
  <si>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</si>
  <si>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</si>
  <si>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</si>
  <si>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</si>
  <si>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</si>
  <si>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</si>
  <si>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</si>
  <si>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</si>
  <si>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</si>
  <si>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</si>
  <si>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</si>
  <si>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</si>
  <si>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</si>
  <si>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</si>
  <si>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</si>
  <si>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</si>
  <si>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</si>
  <si>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</si>
  <si>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</si>
  <si>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</si>
  <si>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</si>
  <si>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</si>
  <si>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</si>
  <si>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</si>
  <si>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</si>
  <si>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</si>
  <si>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</si>
  <si>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</si>
  <si>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</si>
  <si>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</si>
  <si>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</si>
  <si>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</si>
  <si>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</si>
  <si>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</si>
  <si>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</si>
  <si>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</si>
  <si>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</si>
  <si>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</si>
  <si>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</si>
  <si>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</si>
  <si>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</si>
  <si>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</si>
  <si>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</si>
  <si>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</si>
  <si>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</si>
  <si>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</si>
  <si>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</si>
  <si>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</si>
  <si>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</si>
  <si>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</si>
  <si>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</si>
  <si>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</si>
  <si>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</si>
  <si>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</si>
  <si>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</si>
  <si>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</si>
  <si>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</si>
  <si>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</si>
  <si>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</si>
  <si>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</si>
  <si>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</si>
  <si>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</si>
  <si>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</si>
  <si>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</si>
  <si>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</si>
  <si>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</si>
  <si>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</si>
  <si>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</si>
  <si>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</si>
  <si>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</si>
  <si>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</si>
  <si>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</si>
  <si>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</si>
  <si>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</si>
  <si>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</si>
  <si>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</si>
  <si>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</si>
  <si>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</si>
  <si>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</si>
  <si>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</si>
  <si>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</si>
  <si>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</si>
  <si>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</si>
  <si>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</si>
  <si>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</si>
  <si>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</si>
  <si>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</si>
  <si>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</si>
  <si>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</si>
  <si>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</si>
  <si>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</si>
  <si>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</si>
  <si>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</si>
  <si>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</si>
  <si>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</si>
  <si>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</si>
  <si>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</si>
  <si>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</si>
  <si>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</si>
  <si>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</si>
  <si>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</si>
  <si>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</si>
  <si>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</si>
  <si>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</si>
  <si>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</si>
  <si>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</si>
  <si>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</si>
  <si>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</si>
  <si>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</si>
  <si>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</si>
  <si>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</si>
  <si>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</si>
  <si>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</si>
  <si>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</si>
  <si>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</si>
  <si>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</si>
  <si>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</si>
  <si>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</si>
  <si>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</si>
  <si>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</si>
  <si>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</si>
  <si>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</si>
  <si>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</si>
  <si>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</si>
  <si>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</si>
  <si>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</si>
  <si>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</si>
  <si>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</si>
  <si>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</si>
  <si>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</si>
  <si>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</si>
  <si>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</si>
  <si>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</si>
  <si>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</si>
  <si>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</si>
  <si>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</si>
  <si>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</si>
  <si>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</si>
  <si>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</si>
  <si>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</si>
  <si>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</si>
  <si>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</si>
  <si>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</si>
  <si>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</si>
  <si>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</si>
  <si>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</si>
  <si>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</si>
  <si>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</si>
  <si>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</si>
  <si>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</si>
  <si>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</si>
  <si>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</si>
  <si>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</si>
  <si>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</si>
  <si>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</si>
  <si>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</si>
  <si>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</si>
  <si>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</si>
  <si>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</si>
  <si>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</si>
  <si>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</si>
  <si>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</si>
  <si>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</si>
  <si>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</si>
  <si>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</si>
  <si>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</si>
  <si>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</si>
  <si>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</si>
  <si>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</si>
  <si>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</si>
  <si>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</si>
  <si>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</si>
  <si>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</si>
  <si>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</si>
  <si>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</si>
  <si>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</si>
  <si>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</si>
  <si>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</si>
  <si>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</si>
  <si>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</si>
  <si>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</si>
  <si>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</si>
  <si>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</si>
  <si>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</si>
  <si>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</si>
  <si>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</si>
  <si>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</si>
  <si>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</si>
  <si>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</si>
  <si>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</si>
  <si>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</si>
  <si>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</si>
  <si>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</si>
  <si>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</si>
  <si>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</si>
  <si>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</si>
  <si>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</si>
  <si>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</si>
  <si>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</si>
  <si>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</si>
  <si>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</si>
  <si>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</si>
  <si>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</si>
  <si>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</si>
  <si>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</si>
  <si>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</si>
  <si>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</si>
  <si>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</si>
  <si>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</si>
  <si>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</si>
  <si>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</si>
  <si>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</si>
  <si>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</si>
  <si>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</si>
  <si>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</si>
  <si>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</si>
  <si>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</si>
  <si>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</si>
  <si>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</si>
  <si>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</si>
  <si>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</si>
  <si>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</si>
  <si>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</si>
  <si>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</si>
  <si>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</si>
  <si>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</si>
  <si>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</si>
  <si>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</si>
  <si>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</si>
  <si>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</si>
  <si>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</si>
  <si>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</si>
  <si>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</si>
  <si>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</si>
  <si>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</si>
  <si>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</si>
  <si>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</si>
  <si>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</si>
  <si>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</si>
  <si>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</si>
  <si>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</si>
  <si>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</si>
  <si>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</si>
  <si>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</si>
  <si>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</si>
  <si>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</si>
  <si>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</si>
  <si>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</si>
  <si>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</si>
  <si>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</si>
  <si>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</si>
  <si>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</si>
  <si>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</si>
  <si>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</si>
  <si>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</si>
  <si>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</si>
  <si>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</si>
  <si>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</si>
  <si>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</si>
  <si>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</si>
  <si>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</si>
  <si>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</si>
  <si>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</si>
  <si>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</si>
  <si>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</si>
  <si>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</si>
  <si>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</si>
  <si>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</si>
  <si>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</si>
  <si>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</si>
  <si>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</si>
  <si>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</si>
  <si>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</si>
  <si>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</si>
  <si>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</si>
  <si>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</si>
  <si>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</si>
  <si>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</si>
  <si>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</si>
  <si>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</si>
  <si>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</si>
  <si>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</si>
  <si>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</si>
  <si>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</si>
  <si>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</si>
  <si>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</si>
  <si>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</si>
  <si>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</si>
  <si>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</si>
  <si>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</si>
  <si>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</si>
  <si>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</si>
  <si>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</si>
  <si>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</si>
  <si>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</si>
  <si>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</si>
  <si>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</si>
  <si>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</si>
  <si>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</si>
  <si>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</si>
  <si>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</si>
  <si>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</si>
  <si>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</si>
  <si>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</si>
  <si>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</si>
  <si>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</si>
  <si>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</si>
  <si>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</si>
  <si>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</si>
  <si>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</si>
  <si>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</si>
  <si>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</si>
  <si>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</si>
  <si>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</si>
  <si>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</si>
  <si>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</si>
  <si>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</si>
  <si>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</si>
  <si>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</si>
  <si>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</si>
  <si>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</si>
  <si>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</si>
  <si>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</si>
  <si>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</si>
  <si>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</si>
  <si>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</si>
  <si>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</si>
  <si>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</si>
  <si>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</si>
  <si>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</si>
  <si>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</si>
  <si>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</si>
  <si>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</si>
  <si>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</si>
  <si>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</si>
  <si>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</si>
  <si>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</si>
  <si>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</si>
  <si>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</si>
  <si>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</si>
  <si>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</si>
  <si>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</si>
  <si>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</si>
  <si>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</si>
  <si>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</si>
  <si>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</si>
  <si>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</si>
  <si>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</si>
  <si>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</si>
  <si>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</si>
  <si>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</si>
  <si>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</si>
  <si>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</si>
  <si>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</si>
  <si>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</si>
  <si>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</si>
  <si>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</si>
  <si>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</si>
  <si>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</si>
  <si>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</si>
  <si>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</si>
  <si>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</si>
  <si>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</si>
  <si>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</si>
  <si>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</si>
  <si>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</si>
  <si>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</si>
  <si>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</si>
  <si>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</si>
  <si>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</si>
  <si>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</si>
  <si>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</si>
  <si>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</si>
  <si>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</si>
  <si>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</si>
  <si>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</si>
  <si>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</si>
  <si>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</si>
  <si>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</si>
  <si>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</si>
  <si>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</si>
  <si>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</si>
  <si>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</si>
  <si>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</si>
  <si>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</si>
  <si>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</si>
  <si>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</si>
  <si>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</si>
  <si>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</si>
  <si>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</si>
  <si>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</si>
  <si>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</si>
  <si>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</si>
  <si>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</si>
  <si>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</si>
  <si>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</si>
  <si>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</si>
  <si>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</si>
  <si>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</si>
  <si>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</si>
  <si>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</si>
  <si>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</si>
  <si>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</si>
  <si>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</si>
  <si>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</si>
  <si>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</si>
  <si>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</si>
  <si>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</si>
  <si>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</si>
  <si>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</si>
  <si>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</si>
  <si>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</si>
  <si>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</si>
  <si>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</si>
  <si>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</si>
  <si>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</si>
  <si>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</si>
  <si>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</si>
  <si>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</si>
  <si>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</si>
  <si>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</si>
  <si>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</si>
  <si>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</si>
  <si>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</si>
  <si>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</si>
  <si>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</si>
  <si>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</si>
  <si>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</si>
  <si>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</si>
  <si>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</si>
  <si>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</si>
  <si>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</si>
  <si>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</si>
  <si>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</si>
  <si>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</si>
  <si>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</si>
  <si>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</si>
  <si>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</si>
  <si>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</si>
  <si>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</si>
  <si>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</si>
  <si>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</si>
  <si>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</si>
  <si>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</si>
  <si>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</si>
  <si>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</si>
  <si>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</si>
  <si>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</si>
  <si>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</si>
  <si>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</si>
  <si>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</si>
  <si>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</si>
  <si>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</si>
  <si>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</si>
  <si>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</si>
  <si>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</si>
  <si>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</si>
  <si>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</si>
  <si>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</si>
  <si>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</si>
  <si>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</si>
  <si>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</si>
  <si>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</si>
  <si>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</si>
  <si>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</si>
  <si>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</si>
  <si>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</si>
  <si>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</si>
  <si>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</si>
  <si>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</si>
  <si>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</si>
  <si>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</si>
  <si>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</si>
  <si>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</si>
  <si>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</si>
  <si>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</si>
  <si>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</si>
  <si>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</si>
  <si>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</si>
  <si>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</si>
  <si>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</si>
  <si>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</si>
  <si>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</si>
  <si>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</si>
  <si>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</si>
  <si>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</si>
  <si>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</si>
  <si>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</si>
  <si>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</si>
  <si>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</si>
  <si>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</si>
  <si>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</si>
  <si>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</si>
  <si>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</si>
  <si>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</si>
  <si>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</si>
  <si>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</si>
  <si>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</si>
  <si>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</si>
  <si>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</si>
  <si>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</si>
  <si>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</si>
  <si>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</si>
  <si>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</si>
  <si>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</si>
  <si>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</si>
  <si>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</si>
  <si>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</si>
  <si>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</si>
  <si>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</si>
  <si>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</si>
  <si>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</si>
  <si>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</si>
  <si>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</si>
  <si>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</si>
  <si>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</si>
  <si>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</si>
  <si>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</si>
  <si>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</si>
  <si>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</si>
  <si>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</si>
  <si>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</si>
  <si>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</si>
  <si>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</si>
  <si>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</si>
  <si>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</si>
  <si>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</si>
  <si>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</si>
  <si>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</si>
  <si>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</si>
  <si>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</si>
  <si>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</si>
  <si>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</si>
  <si>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</si>
  <si>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</si>
  <si>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</si>
  <si>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</si>
  <si>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</si>
  <si>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</si>
  <si>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</si>
  <si>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</si>
  <si>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</si>
  <si>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</si>
  <si>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</si>
  <si>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</si>
  <si>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</si>
  <si>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</si>
  <si>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</si>
  <si>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</si>
  <si>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</si>
  <si>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</si>
  <si>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</si>
  <si>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</si>
  <si>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</si>
  <si>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</si>
  <si>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</si>
  <si>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</si>
  <si>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</si>
  <si>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</si>
  <si>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</si>
  <si>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</si>
  <si>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</si>
  <si>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</si>
  <si>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</si>
  <si>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</si>
  <si>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</si>
  <si>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</si>
  <si>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</si>
  <si>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</si>
  <si>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</si>
  <si>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</si>
  <si>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</si>
  <si>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</si>
  <si>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</si>
  <si>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</si>
  <si>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</si>
  <si>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</si>
  <si>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</si>
  <si>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</si>
  <si>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</si>
  <si>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</si>
  <si>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</si>
  <si>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</si>
  <si>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</si>
  <si>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</si>
  <si>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</si>
  <si>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</si>
  <si>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</si>
  <si>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</si>
  <si>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</si>
  <si>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</si>
  <si>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</si>
  <si>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</si>
  <si>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</si>
  <si>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</si>
  <si>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</si>
  <si>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</si>
  <si>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</si>
  <si>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</si>
  <si>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</si>
  <si>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</si>
  <si>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</si>
  <si>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</si>
  <si>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</si>
  <si>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</si>
  <si>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</si>
  <si>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</si>
  <si>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</si>
  <si>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</si>
  <si>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</si>
  <si>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</si>
  <si>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</si>
  <si>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</si>
  <si>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</si>
  <si>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</si>
  <si>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</si>
  <si>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</si>
  <si>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</si>
  <si>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</si>
  <si>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</si>
  <si>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</si>
  <si>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</si>
  <si>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</si>
  <si>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</si>
  <si>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</si>
  <si>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</si>
  <si>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</si>
  <si>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</si>
  <si>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</si>
  <si>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</si>
  <si>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</si>
  <si>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</si>
  <si>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</si>
  <si>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</si>
  <si>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</si>
  <si>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</si>
  <si>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</si>
  <si>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</si>
  <si>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</si>
  <si>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</si>
  <si>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</si>
  <si>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</si>
  <si>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</si>
  <si>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</si>
  <si>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</si>
  <si>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</si>
  <si>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</si>
  <si>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</si>
  <si>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</si>
  <si>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</si>
  <si>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</si>
  <si>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</si>
  <si>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</si>
  <si>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</si>
  <si>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</si>
  <si>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</si>
  <si>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</si>
  <si>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</si>
  <si>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</si>
  <si>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</si>
  <si>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</si>
  <si>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</si>
  <si>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</si>
  <si>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</si>
  <si>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</si>
  <si>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</si>
  <si>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</si>
  <si>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</si>
  <si>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</si>
  <si>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</si>
  <si>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</si>
  <si>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</si>
  <si>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</si>
  <si>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</si>
  <si>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</si>
  <si>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</si>
  <si>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</si>
  <si>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</si>
  <si>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</si>
  <si>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</si>
  <si>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</si>
  <si>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</si>
  <si>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</si>
  <si>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</si>
  <si>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</si>
  <si>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</si>
  <si>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</si>
  <si>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</si>
  <si>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</si>
  <si>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</si>
  <si>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</si>
  <si>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</si>
  <si>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</si>
  <si>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</si>
  <si>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</si>
  <si>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</si>
  <si>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</si>
  <si>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</si>
  <si>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</si>
  <si>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</si>
  <si>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</si>
  <si>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</si>
  <si>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</si>
  <si>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</si>
  <si>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</si>
  <si>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</si>
  <si>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</si>
  <si>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</si>
  <si>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</si>
  <si>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</si>
  <si>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</si>
  <si>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</si>
  <si>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</si>
  <si>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</si>
  <si>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</si>
  <si>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</si>
  <si>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</si>
  <si>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</si>
  <si>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</si>
  <si>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</si>
  <si>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</si>
  <si>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</si>
  <si>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</si>
  <si>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</si>
  <si>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</si>
  <si>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</si>
  <si>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</si>
  <si>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</si>
  <si>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</si>
  <si>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</si>
  <si>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</si>
  <si>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</si>
  <si>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</si>
  <si>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</si>
  <si>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</si>
  <si>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</si>
  <si>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</si>
  <si>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</si>
  <si>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</si>
  <si>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</si>
  <si>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</si>
  <si>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</si>
  <si>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</si>
  <si>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</si>
  <si>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</si>
  <si>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</si>
  <si>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</si>
  <si>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</si>
  <si>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</si>
  <si>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</si>
  <si>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</si>
  <si>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</si>
  <si>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</si>
  <si>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</si>
  <si>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</si>
  <si>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</si>
  <si>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</si>
  <si>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</si>
  <si>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</si>
  <si>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</si>
  <si>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</si>
  <si>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</si>
  <si>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</si>
  <si>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</si>
  <si>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</si>
  <si>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</si>
  <si>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</si>
  <si>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</si>
  <si>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</si>
  <si>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</si>
  <si>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</si>
  <si>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</si>
  <si>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</si>
  <si>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</si>
  <si>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</si>
  <si>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</si>
  <si>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</si>
  <si>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</si>
  <si>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</si>
  <si>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</si>
  <si>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</si>
  <si>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</si>
  <si>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</si>
  <si>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</si>
  <si>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</si>
  <si>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</si>
  <si>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</si>
  <si>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</si>
  <si>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</si>
  <si>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</si>
  <si>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</si>
  <si>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</si>
  <si>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</si>
  <si>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</si>
  <si>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</si>
  <si>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</si>
  <si>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</si>
  <si>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</si>
  <si>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</si>
  <si>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</si>
  <si>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</si>
  <si>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</si>
  <si>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</si>
  <si>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</si>
  <si>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</si>
  <si>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</si>
  <si>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</si>
  <si>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</si>
  <si>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</si>
  <si>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</si>
  <si>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</si>
  <si>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</si>
  <si>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</si>
  <si>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</si>
  <si>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</si>
  <si>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</si>
  <si>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</si>
  <si>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</si>
  <si>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</si>
  <si>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</si>
  <si>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</si>
  <si>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</si>
  <si>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</si>
  <si>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</si>
  <si>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</si>
  <si>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</si>
  <si>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</si>
  <si>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</si>
  <si>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</si>
  <si>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</si>
  <si>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</si>
  <si>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</si>
  <si>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</si>
  <si>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</si>
  <si>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</si>
  <si>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</si>
  <si>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</si>
  <si>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</si>
  <si>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</si>
  <si>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</si>
  <si>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</si>
  <si>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</si>
  <si>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</si>
  <si>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</si>
  <si>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</si>
  <si>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</si>
  <si>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</si>
  <si>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</si>
  <si>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</si>
  <si>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</si>
  <si>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</si>
  <si>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</si>
  <si>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</si>
  <si>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</si>
  <si>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</si>
  <si>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</si>
  <si>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</si>
  <si>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</si>
  <si>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</si>
  <si>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</si>
  <si>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</si>
  <si>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</si>
  <si>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</si>
  <si>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</si>
  <si>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</si>
  <si>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</si>
  <si>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</si>
  <si>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</si>
  <si>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</si>
  <si>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</si>
  <si>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</si>
  <si>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</si>
  <si>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</si>
  <si>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</si>
  <si>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</si>
  <si>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</si>
  <si>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</si>
  <si>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</si>
  <si>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</si>
  <si>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</si>
  <si>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</si>
  <si>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</si>
  <si>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</si>
  <si>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</si>
  <si>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</si>
  <si>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</si>
  <si>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</si>
  <si>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</si>
  <si>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</si>
  <si>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</si>
  <si>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</si>
  <si>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</si>
  <si>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</si>
  <si>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</si>
  <si>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</si>
  <si>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</si>
  <si>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</si>
  <si>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</si>
  <si>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</si>
  <si>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</si>
  <si>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</si>
  <si>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</si>
  <si>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</si>
  <si>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</si>
  <si>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</si>
  <si>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</si>
  <si>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</si>
  <si>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</si>
  <si>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</si>
  <si>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</si>
  <si>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</si>
  <si>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</si>
  <si>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</si>
  <si>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</si>
  <si>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</si>
  <si>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</si>
  <si>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</si>
  <si>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</si>
  <si>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</si>
  <si>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</si>
  <si>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</si>
  <si>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</si>
  <si>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</si>
  <si>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</si>
  <si>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</si>
  <si>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</si>
  <si>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</si>
  <si>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</si>
  <si>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</si>
  <si>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</si>
  <si>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</si>
  <si>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</si>
  <si>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</si>
  <si>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</si>
  <si>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</si>
  <si>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</si>
  <si>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</si>
  <si>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</si>
  <si>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</si>
  <si>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</si>
  <si>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</si>
  <si>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</si>
  <si>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</si>
  <si>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</si>
  <si>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</si>
  <si>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</si>
  <si>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</si>
  <si>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</si>
  <si>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</si>
  <si>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</si>
  <si>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</si>
  <si>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</si>
  <si>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</si>
  <si>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</si>
  <si>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</si>
  <si>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</si>
  <si>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</si>
  <si>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</si>
  <si>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</si>
  <si>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</si>
  <si>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</si>
  <si>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</si>
  <si>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</si>
  <si>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</si>
  <si>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</si>
  <si>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</si>
  <si>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</si>
  <si>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</si>
  <si>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</si>
  <si>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</si>
  <si>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</si>
  <si>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</si>
  <si>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</si>
  <si>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</si>
  <si>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</si>
  <si>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</si>
  <si>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</si>
  <si>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</si>
  <si>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</si>
  <si>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</si>
  <si>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</si>
  <si>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</si>
  <si>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</si>
  <si>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</si>
  <si>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</si>
  <si>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</si>
  <si>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</si>
  <si>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</si>
  <si>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</si>
  <si>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</si>
  <si>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</si>
  <si>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</si>
  <si>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</si>
  <si>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</si>
  <si>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</si>
  <si>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</si>
  <si>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</si>
  <si>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</si>
  <si>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</si>
  <si>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</si>
  <si>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</si>
  <si>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</si>
  <si>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</si>
  <si>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</si>
  <si>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</si>
  <si>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</si>
  <si>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</si>
  <si>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</si>
  <si>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</si>
  <si>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</si>
  <si>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</si>
  <si>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</si>
  <si>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</si>
  <si>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</si>
  <si>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</si>
  <si>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</si>
  <si>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</si>
  <si>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</si>
  <si>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</si>
  <si>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</si>
  <si>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</si>
  <si>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</si>
  <si>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</si>
  <si>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</si>
  <si>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</si>
  <si>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</si>
  <si>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</si>
  <si>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</si>
  <si>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</si>
  <si>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</si>
  <si>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</si>
  <si>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</si>
  <si>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</si>
  <si>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</si>
  <si>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</si>
  <si>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</si>
  <si>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</si>
  <si>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</si>
  <si>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</si>
  <si>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</si>
  <si>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</si>
  <si>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</si>
  <si>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</si>
  <si>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</si>
  <si>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</si>
  <si>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</si>
  <si>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</si>
  <si>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</si>
  <si>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</si>
  <si>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</si>
  <si>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</si>
  <si>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</si>
  <si>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</si>
  <si>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</si>
  <si>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</si>
  <si>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</si>
  <si>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</si>
  <si>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</si>
  <si>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</si>
  <si>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</si>
  <si>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</si>
  <si>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</si>
  <si>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</si>
  <si>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</si>
  <si>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</si>
  <si>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</si>
  <si>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</si>
  <si>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</si>
  <si>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</si>
  <si>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</si>
  <si>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</si>
  <si>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</si>
  <si>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</si>
  <si>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</si>
  <si>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</si>
  <si>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</si>
  <si>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</si>
  <si>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</si>
  <si>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</si>
  <si>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</si>
  <si>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</si>
  <si>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</si>
  <si>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</si>
  <si>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</si>
  <si>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</si>
  <si>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</si>
  <si>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</si>
  <si>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</si>
  <si>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</si>
  <si>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</si>
  <si>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</si>
  <si>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</si>
  <si>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</si>
  <si>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</si>
  <si>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</si>
  <si>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</si>
  <si>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</si>
  <si>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</si>
  <si>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</si>
  <si>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</si>
  <si>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</si>
  <si>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</si>
  <si>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</si>
  <si>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</si>
  <si>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</si>
  <si>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</si>
  <si>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</si>
  <si>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</si>
  <si>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</si>
  <si>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</si>
  <si>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</si>
  <si>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</si>
  <si>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</si>
  <si>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</si>
  <si>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</si>
  <si>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</si>
  <si>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</si>
  <si>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</si>
  <si>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</si>
  <si>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</si>
  <si>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</si>
  <si>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</si>
  <si>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</si>
  <si>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</si>
  <si>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</si>
  <si>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</si>
  <si>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</si>
  <si>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</si>
  <si>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</si>
  <si>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</si>
  <si>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</si>
  <si>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</si>
  <si>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</si>
  <si>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</si>
  <si>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</si>
  <si>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</si>
  <si>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</si>
  <si>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</si>
  <si>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</si>
  <si>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</si>
  <si>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</si>
  <si>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</si>
  <si>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</si>
  <si>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</si>
  <si>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</si>
  <si>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</si>
  <si>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</si>
  <si>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</si>
  <si>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</si>
  <si>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</si>
  <si>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</si>
  <si>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</si>
  <si>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</si>
  <si>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</si>
  <si>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</si>
  <si>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</si>
  <si>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</si>
  <si>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</si>
  <si>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</si>
  <si>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</si>
  <si>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</si>
  <si>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</si>
  <si>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</si>
  <si>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</si>
  <si>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</si>
  <si>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</si>
  <si>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</si>
  <si>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</si>
  <si>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</si>
  <si>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</si>
  <si>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</si>
  <si>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</si>
  <si>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</si>
  <si>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</si>
  <si>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</si>
  <si>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</si>
  <si>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</si>
  <si>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</si>
  <si>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</si>
  <si>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</si>
  <si>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</si>
  <si>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</si>
  <si>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</si>
  <si>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</si>
  <si>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</si>
  <si>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</si>
  <si>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</si>
  <si>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</si>
  <si>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</si>
  <si>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</si>
  <si>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</si>
  <si>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</si>
  <si>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</si>
  <si>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</si>
  <si>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</si>
  <si>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</si>
  <si>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</si>
  <si>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</si>
  <si>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</si>
  <si>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</si>
  <si>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</si>
  <si>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</si>
  <si>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</si>
  <si>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</si>
  <si>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</si>
  <si>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</si>
  <si>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</si>
  <si>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</si>
  <si>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</si>
  <si>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</si>
  <si>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</si>
  <si>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</si>
  <si>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</si>
  <si>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</si>
  <si>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</si>
  <si>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</si>
  <si>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</si>
  <si>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</si>
  <si>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</si>
  <si>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</si>
  <si>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</si>
  <si>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</si>
  <si>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</si>
  <si>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</si>
  <si>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</si>
  <si>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</si>
  <si>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</si>
  <si>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</si>
  <si>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</si>
  <si>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</si>
  <si>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</si>
  <si>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</si>
  <si>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</si>
  <si>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</si>
  <si>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</si>
  <si>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</si>
  <si>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</si>
  <si>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</si>
  <si>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</si>
  <si>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</si>
  <si>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</si>
  <si>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</si>
  <si>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</si>
  <si>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</si>
  <si>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</si>
  <si>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</si>
  <si>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</si>
  <si>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</si>
  <si>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</si>
  <si>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</si>
  <si>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</si>
  <si>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</si>
  <si>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</si>
  <si>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</si>
  <si>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</si>
  <si>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</si>
  <si>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</si>
  <si>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</si>
  <si>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</si>
  <si>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</si>
  <si>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</si>
  <si>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</si>
  <si>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</si>
  <si>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</si>
  <si>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</si>
  <si>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</si>
  <si>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</si>
  <si>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</si>
  <si>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</si>
  <si>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</si>
  <si>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</si>
  <si>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</si>
  <si>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</si>
  <si>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</si>
  <si>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</si>
  <si>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</si>
  <si>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</si>
  <si>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</si>
  <si>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</si>
  <si>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</si>
  <si>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</si>
  <si>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</si>
  <si>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</si>
  <si>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</si>
  <si>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</si>
  <si>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</si>
  <si>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</si>
  <si>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</si>
  <si>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</si>
  <si>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</si>
  <si>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</si>
  <si>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</si>
  <si>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</si>
  <si>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</si>
  <si>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</si>
  <si>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</si>
  <si>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</si>
  <si>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</si>
  <si>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</si>
  <si>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</si>
  <si>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</si>
  <si>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</si>
  <si>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</si>
  <si>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</si>
  <si>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</si>
  <si>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</si>
  <si>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</si>
  <si>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</si>
  <si>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</si>
  <si>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</si>
  <si>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</si>
  <si>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</si>
  <si>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</si>
  <si>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</si>
  <si>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</si>
  <si>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</si>
  <si>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</si>
  <si>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</si>
  <si>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</si>
  <si>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</si>
  <si>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</si>
  <si>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</si>
  <si>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</si>
  <si>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</si>
  <si>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</si>
  <si>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</si>
  <si>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</si>
  <si>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</si>
  <si>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</si>
  <si>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</si>
  <si>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</si>
  <si>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</si>
  <si>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</si>
  <si>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</si>
  <si>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</si>
  <si>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</si>
  <si>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</si>
  <si>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</si>
  <si>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</si>
  <si>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</si>
  <si>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</si>
  <si>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</si>
  <si>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</si>
  <si>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</si>
  <si>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</si>
  <si>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</si>
  <si>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</si>
  <si>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</si>
  <si>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</si>
  <si>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</si>
  <si>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</si>
  <si>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</si>
  <si>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</si>
  <si>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</si>
  <si>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</si>
  <si>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</si>
  <si>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</si>
  <si>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</si>
  <si>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</si>
  <si>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</si>
  <si>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</si>
  <si>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</si>
  <si>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</si>
  <si>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</si>
  <si>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</si>
  <si>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</si>
  <si>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</si>
  <si>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</si>
  <si>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</si>
  <si>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</si>
  <si>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</si>
  <si>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</si>
  <si>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</si>
  <si>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</si>
  <si>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</si>
  <si>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</si>
  <si>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</si>
  <si>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</si>
  <si>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</si>
  <si>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</si>
  <si>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</si>
  <si>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</si>
  <si>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</si>
  <si>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</si>
  <si>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</si>
  <si>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</si>
  <si>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</si>
  <si>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</si>
  <si>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</si>
  <si>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</si>
  <si>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</si>
  <si>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</si>
  <si>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</si>
  <si>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</si>
  <si>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</si>
  <si>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</si>
  <si>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</si>
  <si>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</si>
  <si>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</si>
  <si>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</si>
  <si>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</si>
  <si>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</si>
  <si>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</si>
  <si>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</si>
  <si>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</si>
  <si>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</si>
  <si>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</si>
  <si>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</si>
  <si>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</si>
  <si>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</si>
  <si>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</si>
  <si>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</si>
  <si>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</si>
  <si>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</si>
  <si>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</si>
  <si>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</si>
  <si>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</si>
  <si>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</si>
  <si>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</si>
  <si>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</si>
  <si>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</si>
  <si>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</si>
  <si>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</si>
  <si>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</si>
  <si>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</si>
  <si>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</si>
  <si>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</si>
  <si>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</si>
  <si>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</si>
  <si>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</si>
  <si>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</si>
  <si>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</si>
  <si>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</si>
  <si>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</si>
  <si>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</si>
  <si>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</si>
  <si>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</si>
  <si>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</si>
  <si>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</si>
  <si>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</si>
  <si>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</si>
  <si>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</si>
  <si>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</si>
  <si>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</si>
  <si>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</si>
  <si>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</si>
  <si>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</si>
  <si>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</si>
  <si>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</si>
  <si>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</si>
  <si>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</si>
  <si>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</si>
  <si>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</si>
  <si>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</si>
  <si>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</si>
  <si>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</si>
  <si>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</si>
  <si>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</si>
  <si>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</si>
  <si>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</si>
  <si>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</si>
  <si>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</si>
  <si>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</si>
  <si>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</si>
  <si>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</si>
  <si>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</si>
  <si>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</si>
  <si>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</si>
  <si>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</si>
  <si>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</si>
  <si>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</si>
  <si>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</si>
  <si>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</si>
  <si>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</si>
  <si>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</si>
  <si>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</si>
  <si>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</si>
  <si>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</si>
  <si>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</si>
  <si>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</si>
  <si>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</si>
  <si>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</si>
  <si>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</si>
  <si>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</si>
  <si>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</si>
  <si>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</si>
  <si>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</si>
  <si>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</si>
  <si>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</si>
  <si>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</si>
  <si>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</si>
  <si>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</si>
  <si>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</si>
  <si>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</si>
  <si>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</si>
  <si>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</si>
  <si>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</si>
  <si>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</si>
  <si>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</si>
  <si>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</si>
  <si>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</si>
  <si>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</si>
  <si>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</si>
  <si>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</si>
  <si>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</si>
  <si>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</si>
  <si>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</si>
  <si>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</si>
  <si>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</si>
  <si>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</si>
  <si>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</si>
  <si>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</si>
  <si>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</si>
  <si>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</si>
  <si>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</si>
  <si>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</si>
  <si>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</si>
  <si>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</si>
  <si>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</si>
  <si>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</si>
  <si>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</si>
  <si>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</si>
  <si>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</si>
  <si>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</si>
  <si>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</si>
  <si>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</si>
  <si>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</si>
  <si>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</si>
  <si>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</si>
  <si>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</si>
  <si>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</si>
  <si>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</si>
  <si>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</si>
  <si>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</si>
  <si>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</si>
  <si>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</si>
  <si>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</si>
  <si>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</si>
  <si>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</si>
  <si>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</si>
  <si>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</si>
  <si>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</si>
  <si>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</si>
  <si>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</si>
  <si>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</si>
  <si>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</si>
  <si>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</si>
  <si>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</si>
  <si>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</si>
  <si>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</si>
  <si>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</si>
  <si>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</si>
  <si>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</si>
  <si>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</si>
  <si>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</si>
  <si>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</si>
  <si>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</si>
  <si>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</si>
  <si>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</si>
  <si>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</si>
  <si>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</si>
  <si>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</si>
  <si>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</si>
  <si>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</si>
  <si>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</si>
  <si>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</si>
  <si>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</si>
  <si>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</si>
  <si>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</si>
  <si>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</si>
  <si>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</si>
  <si>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</si>
  <si>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</si>
  <si>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</si>
  <si>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</si>
  <si>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</si>
  <si>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</si>
  <si>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</si>
  <si>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</si>
  <si>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</si>
  <si>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</si>
  <si>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</si>
  <si>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</si>
  <si>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</si>
  <si>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</si>
  <si>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</si>
  <si>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</si>
  <si>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</si>
  <si>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</si>
  <si>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</si>
  <si>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</si>
  <si>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</si>
  <si>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</si>
  <si>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</si>
  <si>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</si>
  <si>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</si>
  <si>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</si>
  <si>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</si>
  <si>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</si>
  <si>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</si>
  <si>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</si>
  <si>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</si>
  <si>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</si>
  <si>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</si>
  <si>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</si>
  <si>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</si>
  <si>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</si>
  <si>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</si>
  <si>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</si>
  <si>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</si>
  <si>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</si>
  <si>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</si>
  <si>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</si>
  <si>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</si>
  <si>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</si>
  <si>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</si>
  <si>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</si>
  <si>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</si>
  <si>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</si>
  <si>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</si>
  <si>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</si>
  <si>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</si>
  <si>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</si>
  <si>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</si>
  <si>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</si>
  <si>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</si>
  <si>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</si>
  <si>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</si>
  <si>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</si>
  <si>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</si>
  <si>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</si>
  <si>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</si>
  <si>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</si>
  <si>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</si>
  <si>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</si>
  <si>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</si>
  <si>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</si>
  <si>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</si>
  <si>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</si>
  <si>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</si>
  <si>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</si>
  <si>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</si>
  <si>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</si>
  <si>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</si>
  <si>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</si>
  <si>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</si>
  <si>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</si>
  <si>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</si>
  <si>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</si>
  <si>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</si>
  <si>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</si>
  <si>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</si>
  <si>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</si>
  <si>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</si>
  <si>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</si>
  <si>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</si>
  <si>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</si>
  <si>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</si>
  <si>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</si>
  <si>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</si>
  <si>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</si>
  <si>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</si>
  <si>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</si>
  <si>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</si>
  <si>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</si>
  <si>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</si>
  <si>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</si>
  <si>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</si>
  <si>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</si>
  <si>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</si>
  <si>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</si>
  <si>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</si>
  <si>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</si>
  <si>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</si>
  <si>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</si>
  <si>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</si>
  <si>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</si>
  <si>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</si>
  <si>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</si>
  <si>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</si>
  <si>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</si>
  <si>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</si>
  <si>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</si>
  <si>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</si>
  <si>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</si>
  <si>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</si>
  <si>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</si>
  <si>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</si>
  <si>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</si>
  <si>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</si>
  <si>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</si>
  <si>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</si>
  <si>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</si>
  <si>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</si>
  <si>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</si>
  <si>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</si>
  <si>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</si>
  <si>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</si>
  <si>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</si>
  <si>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</si>
  <si>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</si>
  <si>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</si>
  <si>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</si>
  <si>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</si>
  <si>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</si>
  <si>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</si>
  <si>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</si>
  <si>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</si>
  <si>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</si>
  <si>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</si>
  <si>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</si>
  <si>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</si>
  <si>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</si>
  <si>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</si>
  <si>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</si>
  <si>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</si>
  <si>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</si>
  <si>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</si>
  <si>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</si>
  <si>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</si>
  <si>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</si>
  <si>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</si>
  <si>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</si>
  <si>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</si>
  <si>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</si>
  <si>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</si>
  <si>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</si>
  <si>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</si>
  <si>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</si>
  <si>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</si>
  <si>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</si>
  <si>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</si>
  <si>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</si>
  <si>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</si>
  <si>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</si>
  <si>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</si>
  <si>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</si>
  <si>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</si>
  <si>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</si>
  <si>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</si>
  <si>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</si>
  <si>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</si>
  <si>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</si>
  <si>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</si>
  <si>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</si>
  <si>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</si>
  <si>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</si>
  <si>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</si>
  <si>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</si>
  <si>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</si>
  <si>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</si>
  <si>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</si>
  <si>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</si>
  <si>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</si>
  <si>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</si>
  <si>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</si>
  <si>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</si>
  <si>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</si>
  <si>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</si>
  <si>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</si>
  <si>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</si>
  <si>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</si>
  <si>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</si>
  <si>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</si>
  <si>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</si>
  <si>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</si>
  <si>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</si>
  <si>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</si>
  <si>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</si>
  <si>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</si>
  <si>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</si>
  <si>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</si>
  <si>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</si>
  <si>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</si>
  <si>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</si>
  <si>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</si>
  <si>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</si>
  <si>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</si>
  <si>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</si>
  <si>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</si>
  <si>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</si>
  <si>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</si>
  <si>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</si>
  <si>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</si>
  <si>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</si>
  <si>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</si>
  <si>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</si>
  <si>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</si>
  <si>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</si>
  <si>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</si>
  <si>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</si>
  <si>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</si>
  <si>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</si>
  <si>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</si>
  <si>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</si>
  <si>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</si>
  <si>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</si>
  <si>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</si>
  <si>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</si>
  <si>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</si>
  <si>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</si>
  <si>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</si>
  <si>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</si>
  <si>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</si>
  <si>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</si>
  <si>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</si>
  <si>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</si>
  <si>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</si>
  <si>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</si>
  <si>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</si>
  <si>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</si>
  <si>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</si>
  <si>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</si>
  <si>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</si>
  <si>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</si>
  <si>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</si>
  <si>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</si>
  <si>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</si>
  <si>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</si>
  <si>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</si>
  <si>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</si>
  <si>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</si>
  <si>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</si>
  <si>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</si>
  <si>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</si>
  <si>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</si>
  <si>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</si>
  <si>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</si>
  <si>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</si>
  <si>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</si>
  <si>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</si>
  <si>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</si>
  <si>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</si>
  <si>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</si>
  <si>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</si>
  <si>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</si>
  <si>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</si>
  <si>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</si>
  <si>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</si>
  <si>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</si>
  <si>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</si>
  <si>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</si>
  <si>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</si>
  <si>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</si>
  <si>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</si>
  <si>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</si>
  <si>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</si>
  <si>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</si>
  <si>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</si>
  <si>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</si>
  <si>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</si>
  <si>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</si>
  <si>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</si>
  <si>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</si>
  <si>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</si>
  <si>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</si>
  <si>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</si>
  <si>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</si>
  <si>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</si>
  <si>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</si>
  <si>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</si>
  <si>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</si>
  <si>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</si>
  <si>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</si>
  <si>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</si>
  <si>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</si>
  <si>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</si>
  <si>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</si>
  <si>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</si>
  <si>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</si>
  <si>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</si>
  <si>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</si>
  <si>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</si>
  <si>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</si>
  <si>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</si>
  <si>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</si>
  <si>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</si>
  <si>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</si>
  <si>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</si>
  <si>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</si>
  <si>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</si>
  <si>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</si>
  <si>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</si>
  <si>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</si>
  <si>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</si>
  <si>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</si>
  <si>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</si>
  <si>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</si>
  <si>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</si>
  <si>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</si>
  <si>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</si>
  <si>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</si>
  <si>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</si>
  <si>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</si>
  <si>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</si>
  <si>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</si>
  <si>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</si>
  <si>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</si>
  <si>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</si>
  <si>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</si>
  <si>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</si>
  <si>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</si>
  <si>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</si>
  <si>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</si>
  <si>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</si>
  <si>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</si>
  <si>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</si>
  <si>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</si>
  <si>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</si>
  <si>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</si>
  <si>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</si>
  <si>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</si>
  <si>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</si>
  <si>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</si>
  <si>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</si>
  <si>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</si>
  <si>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</si>
  <si>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</si>
  <si>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</si>
  <si>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</si>
  <si>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</si>
  <si>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</si>
  <si>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</si>
  <si>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</si>
  <si>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</si>
  <si>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</si>
  <si>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</si>
  <si>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</si>
  <si>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</si>
  <si>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</si>
  <si>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</si>
  <si>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</si>
  <si>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</si>
  <si>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</si>
  <si>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</si>
  <si>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</si>
  <si>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</si>
  <si>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</si>
  <si>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</si>
  <si>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</si>
  <si>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</si>
  <si>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</si>
  <si>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</si>
  <si>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</si>
  <si>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</si>
  <si>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</si>
  <si>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</si>
  <si>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</si>
  <si>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</si>
  <si>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</si>
  <si>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</si>
  <si>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</si>
  <si>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</si>
  <si>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</si>
  <si>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</si>
  <si>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</si>
  <si>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</si>
  <si>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</si>
  <si>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</si>
  <si>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</si>
  <si>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</si>
  <si>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</si>
  <si>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</si>
  <si>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</si>
  <si>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</si>
  <si>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</si>
  <si>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</si>
  <si>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</si>
  <si>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</si>
  <si>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</si>
  <si>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</si>
  <si>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</si>
  <si>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</si>
  <si>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</si>
  <si>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</si>
  <si>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</si>
  <si>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</si>
  <si>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</si>
  <si>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</si>
  <si>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</si>
  <si>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</si>
  <si>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</si>
  <si>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</si>
  <si>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</si>
  <si>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</si>
  <si>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</si>
  <si>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</si>
  <si>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</si>
  <si>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</si>
  <si>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</si>
  <si>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</si>
  <si>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</si>
  <si>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</si>
  <si>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</si>
  <si>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</si>
  <si>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</si>
  <si>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</si>
  <si>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</si>
  <si>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</si>
  <si>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</si>
  <si>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</si>
  <si>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</si>
  <si>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</si>
  <si>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</si>
  <si>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</si>
  <si>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</si>
  <si>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</si>
  <si>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</si>
  <si>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</si>
  <si>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</si>
  <si>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</si>
  <si>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</si>
  <si>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</si>
  <si>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</si>
  <si>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</si>
  <si>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</si>
  <si>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</si>
  <si>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</si>
  <si>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</si>
  <si>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</si>
  <si>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</si>
  <si>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</si>
  <si>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</si>
  <si>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</si>
  <si>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</si>
  <si>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</si>
  <si>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</si>
  <si>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</si>
  <si>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</si>
  <si>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</si>
  <si>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</si>
  <si>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</si>
  <si>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</si>
  <si>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</si>
  <si>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</si>
  <si>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</si>
  <si>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</si>
  <si>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</si>
  <si>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</si>
  <si>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</si>
  <si>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</si>
  <si>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</si>
  <si>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</si>
  <si>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</si>
  <si>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</si>
  <si>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</si>
  <si>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</si>
  <si>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</si>
  <si>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</si>
  <si>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</si>
  <si>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</si>
  <si>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</si>
  <si>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</si>
  <si>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</si>
  <si>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</si>
  <si>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</si>
  <si>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</si>
  <si>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</si>
  <si>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</si>
  <si>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</si>
  <si>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</si>
  <si>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</si>
  <si>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</si>
  <si>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</si>
  <si>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</si>
  <si>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</si>
  <si>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</si>
  <si>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</si>
  <si>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</si>
  <si>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</si>
  <si>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</si>
  <si>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</si>
  <si>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</si>
  <si>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</si>
  <si>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</si>
  <si>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</si>
  <si>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</si>
  <si>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</si>
  <si>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</si>
  <si>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</si>
  <si>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</si>
  <si>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</si>
  <si>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</si>
  <si>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</si>
  <si>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</si>
  <si>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</si>
  <si>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</si>
  <si>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</si>
  <si>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</si>
  <si>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</si>
  <si>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</si>
  <si>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</si>
  <si>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</si>
  <si>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</si>
  <si>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</si>
  <si>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</si>
  <si>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</si>
  <si>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</si>
  <si>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</si>
  <si>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</si>
  <si>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</si>
  <si>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</si>
  <si>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</si>
  <si>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</si>
  <si>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</si>
  <si>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</si>
  <si>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</si>
  <si>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</si>
  <si>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</si>
  <si>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</si>
  <si>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</si>
  <si>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</si>
  <si>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</si>
  <si>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</si>
  <si>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</si>
  <si>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</si>
  <si>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</si>
  <si>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</si>
  <si>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</si>
  <si>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</si>
  <si>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</si>
  <si>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</si>
  <si>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</si>
  <si>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</si>
  <si>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</si>
  <si>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</si>
  <si>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</si>
  <si>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</si>
  <si>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</si>
  <si>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</si>
  <si>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</si>
  <si>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</si>
  <si>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</si>
  <si>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</si>
  <si>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</si>
  <si>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</si>
  <si>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</si>
  <si>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</si>
  <si>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</si>
  <si>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</si>
  <si>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</si>
  <si>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</si>
  <si>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</si>
  <si>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</si>
  <si>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</si>
  <si>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</si>
  <si>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</si>
  <si>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</si>
  <si>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</si>
  <si>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</si>
  <si>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</si>
  <si>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</si>
  <si>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</si>
  <si>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</si>
  <si>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</si>
  <si>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</si>
  <si>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</si>
  <si>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</si>
  <si>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</si>
  <si>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</si>
  <si>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</si>
  <si>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</si>
  <si>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</si>
  <si>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</si>
  <si>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</si>
  <si>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</si>
  <si>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</si>
  <si>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</si>
  <si>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</si>
  <si>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</si>
  <si>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</si>
  <si>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</si>
  <si>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</si>
  <si>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</si>
  <si>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</si>
  <si>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</si>
  <si>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</si>
  <si>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</si>
  <si>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</si>
  <si>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</si>
  <si>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</si>
  <si>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</si>
  <si>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</si>
  <si>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</si>
  <si>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</si>
  <si>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</si>
  <si>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</si>
  <si>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</si>
  <si>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</si>
  <si>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</si>
  <si>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</si>
  <si>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</si>
  <si>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</si>
  <si>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</si>
  <si>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</si>
  <si>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</si>
  <si>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</si>
  <si>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</si>
  <si>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</si>
  <si>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</si>
  <si>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</si>
  <si>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</si>
  <si>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</si>
  <si>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</si>
  <si>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</si>
  <si>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</si>
  <si>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</si>
  <si>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</si>
  <si>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</si>
  <si>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</si>
  <si>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</si>
  <si>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</si>
  <si>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</si>
  <si>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</si>
  <si>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</si>
  <si>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</si>
  <si>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</si>
  <si>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</si>
  <si>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</si>
  <si>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</si>
  <si>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</si>
  <si>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</si>
  <si>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</si>
  <si>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</si>
  <si>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</si>
  <si>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</si>
  <si>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</si>
  <si>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</si>
  <si>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</si>
  <si>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</si>
  <si>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</si>
  <si>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</si>
  <si>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</si>
  <si>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</si>
  <si>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</si>
  <si>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</si>
  <si>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</si>
  <si>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</si>
  <si>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</si>
  <si>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</si>
  <si>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</si>
  <si>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</si>
  <si>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</si>
  <si>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</si>
  <si>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</si>
  <si>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</si>
  <si>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</si>
  <si>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</si>
  <si>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</si>
  <si>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</si>
  <si>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</si>
  <si>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</si>
  <si>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</si>
  <si>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</si>
  <si>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</si>
  <si>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</si>
  <si>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</si>
  <si>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</si>
  <si>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</si>
  <si>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</si>
  <si>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</si>
  <si>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</si>
  <si>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</si>
  <si>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</si>
  <si>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</si>
  <si>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</si>
  <si>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</si>
  <si>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</si>
  <si>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</si>
  <si>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</si>
  <si>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</si>
  <si>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</si>
  <si>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</si>
  <si>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</si>
  <si>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</si>
  <si>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</si>
  <si>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</si>
  <si>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</si>
  <si>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</si>
  <si>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</si>
  <si>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</si>
  <si>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</si>
  <si>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</si>
  <si>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</si>
  <si>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</si>
  <si>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</si>
  <si>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</si>
  <si>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</si>
  <si>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</si>
  <si>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</si>
  <si>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</si>
  <si>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</si>
  <si>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</si>
  <si>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</si>
  <si>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</si>
  <si>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</si>
  <si>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</si>
  <si>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</si>
  <si>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</si>
  <si>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</si>
  <si>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</si>
  <si>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</si>
  <si>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</si>
  <si>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</si>
  <si>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</si>
  <si>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</si>
  <si>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</si>
  <si>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</si>
  <si>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</si>
  <si>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</si>
  <si>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</si>
  <si>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</si>
  <si>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</si>
  <si>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</si>
  <si>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</si>
  <si>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</si>
  <si>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</si>
  <si>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</si>
  <si>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</si>
  <si>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</si>
  <si>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</si>
  <si>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</si>
  <si>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</si>
  <si>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</si>
  <si>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</si>
  <si>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</si>
  <si>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</si>
  <si>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</si>
  <si>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</si>
  <si>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</si>
  <si>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</si>
  <si>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</si>
  <si>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</si>
  <si>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</si>
  <si>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</si>
  <si>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</si>
  <si>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</si>
  <si>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</si>
  <si>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</si>
  <si>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</si>
  <si>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</si>
  <si>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</si>
  <si>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</si>
  <si>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</si>
  <si>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</si>
  <si>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</si>
  <si>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</si>
  <si>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</si>
  <si>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</si>
  <si>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</si>
  <si>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</si>
  <si>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</si>
  <si>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</si>
  <si>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</si>
  <si>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</si>
  <si>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</si>
  <si>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</si>
  <si>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</si>
  <si>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</si>
  <si>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</si>
  <si>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</si>
  <si>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</si>
  <si>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</si>
  <si>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</si>
  <si>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</si>
  <si>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</si>
  <si>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</si>
  <si>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</si>
  <si>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</si>
  <si>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</si>
  <si>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</si>
  <si>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</si>
  <si>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</si>
  <si>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</si>
  <si>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</si>
  <si>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</si>
  <si>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</si>
  <si>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</si>
  <si>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</si>
  <si>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</si>
  <si>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</si>
  <si>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</si>
  <si>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</si>
  <si>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</si>
  <si>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</si>
  <si>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</si>
  <si>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</si>
  <si>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</si>
  <si>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</si>
  <si>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</si>
  <si>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</si>
  <si>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</si>
  <si>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</si>
  <si>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</si>
  <si>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</si>
  <si>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</si>
  <si>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</si>
  <si>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</si>
  <si>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</si>
  <si>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</si>
  <si>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</si>
  <si>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</si>
  <si>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</si>
  <si>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</si>
  <si>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</si>
  <si>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</si>
  <si>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</si>
  <si>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</si>
  <si>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</si>
  <si>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</si>
  <si>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</si>
  <si>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</si>
  <si>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</si>
  <si>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</si>
  <si>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</si>
  <si>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</si>
  <si>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</si>
  <si>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</si>
  <si>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</si>
  <si>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</si>
  <si>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</si>
  <si>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</si>
  <si>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</si>
  <si>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</si>
  <si>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</si>
  <si>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</si>
  <si>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</si>
  <si>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</si>
  <si>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</si>
  <si>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</si>
  <si>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</si>
  <si>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</si>
  <si>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</si>
  <si>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</si>
  <si>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</si>
  <si>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</si>
  <si>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</si>
  <si>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</si>
  <si>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</si>
  <si>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</si>
  <si>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</si>
  <si>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</si>
  <si>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</si>
  <si>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</si>
  <si>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</si>
  <si>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</si>
  <si>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</si>
  <si>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</si>
  <si>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</si>
  <si>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</si>
  <si>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</si>
  <si>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</si>
  <si>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</si>
  <si>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</si>
  <si>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</si>
  <si>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</si>
  <si>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</si>
  <si>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</si>
  <si>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</si>
  <si>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</si>
  <si>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</si>
  <si>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</si>
  <si>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</si>
  <si>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</si>
  <si>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</si>
  <si>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</si>
  <si>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</si>
  <si>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</si>
  <si>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</si>
  <si>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</si>
  <si>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</si>
  <si>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</si>
  <si>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</si>
  <si>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</si>
  <si>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</si>
  <si>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</si>
  <si>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</si>
  <si>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</si>
  <si>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</si>
  <si>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</si>
  <si>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</si>
  <si>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</si>
  <si>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</si>
  <si>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</si>
  <si>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</si>
  <si>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</si>
  <si>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</si>
  <si>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</si>
  <si>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</si>
  <si>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</si>
  <si>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</si>
  <si>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</si>
  <si>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</si>
  <si>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</si>
  <si>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</si>
  <si>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</si>
  <si>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</si>
  <si>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</si>
  <si>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</si>
  <si>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</si>
  <si>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</si>
  <si>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</si>
  <si>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</si>
  <si>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</si>
  <si>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</si>
  <si>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</si>
  <si>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</si>
  <si>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</si>
  <si>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</si>
  <si>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</si>
  <si>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</si>
  <si>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</si>
  <si>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</si>
  <si>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</si>
  <si>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</si>
  <si>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</si>
  <si>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</si>
  <si>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</si>
  <si>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</si>
  <si>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</si>
  <si>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</si>
  <si>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</si>
  <si>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</si>
  <si>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</si>
  <si>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</si>
  <si>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</si>
  <si>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</si>
  <si>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</si>
  <si>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</si>
  <si>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</si>
  <si>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</si>
  <si>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</si>
  <si>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</si>
  <si>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</si>
  <si>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</si>
  <si>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</si>
  <si>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</si>
  <si>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</si>
  <si>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</si>
  <si>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</si>
  <si>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</si>
  <si>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</si>
  <si>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</si>
  <si>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</si>
  <si>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</si>
  <si>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</si>
  <si>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</si>
  <si>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</si>
  <si>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</si>
  <si>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</si>
  <si>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</si>
  <si>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</si>
  <si>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</si>
  <si>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</si>
  <si>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</si>
  <si>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</si>
  <si>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</si>
  <si>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</si>
  <si>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</si>
  <si>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</si>
  <si>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</si>
  <si>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</si>
  <si>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</si>
  <si>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</si>
  <si>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</si>
  <si>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</si>
  <si>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</si>
  <si>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</si>
  <si>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</si>
  <si>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</si>
  <si>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</si>
  <si>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</si>
  <si>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</si>
  <si>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</si>
  <si>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</si>
  <si>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</si>
  <si>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</si>
  <si>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</si>
  <si>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</si>
  <si>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</si>
  <si>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</si>
  <si>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</si>
  <si>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</si>
  <si>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</si>
  <si>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</si>
  <si>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</si>
  <si>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</si>
  <si>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</si>
  <si>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</si>
  <si>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</si>
  <si>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</si>
  <si>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</si>
  <si>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</si>
  <si>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</si>
  <si>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</si>
  <si>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</si>
  <si>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</si>
  <si>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</si>
  <si>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</si>
  <si>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</si>
  <si>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</si>
  <si>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</si>
  <si>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</si>
  <si>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</si>
  <si>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</si>
  <si>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</si>
  <si>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</si>
  <si>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</si>
  <si>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</si>
  <si>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</si>
  <si>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</si>
  <si>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</si>
  <si>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</si>
  <si>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</si>
  <si>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</si>
  <si>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</si>
  <si>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</si>
  <si>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</si>
  <si>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</si>
  <si>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</si>
  <si>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</si>
  <si>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</si>
  <si>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</si>
  <si>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</si>
  <si>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</si>
  <si>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</si>
  <si>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</si>
  <si>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</si>
  <si>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</si>
  <si>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</si>
  <si>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</si>
  <si>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</si>
  <si>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</si>
  <si>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</si>
  <si>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</si>
  <si>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</si>
  <si>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</si>
  <si>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</si>
  <si>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</si>
  <si>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</si>
  <si>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</si>
  <si>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</si>
  <si>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</si>
  <si>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</si>
  <si>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</si>
  <si>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</si>
  <si>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</si>
  <si>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</si>
  <si>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</si>
  <si>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</si>
  <si>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</si>
  <si>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</si>
  <si>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</si>
  <si>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</si>
  <si>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</si>
  <si>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</si>
  <si>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</si>
  <si>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</si>
  <si>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</si>
  <si>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</si>
  <si>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</si>
  <si>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</si>
  <si>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</si>
  <si>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</si>
  <si>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</si>
  <si>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</si>
  <si>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</si>
  <si>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</si>
  <si>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</si>
  <si>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</si>
  <si>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</si>
  <si>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</si>
  <si>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</si>
  <si>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</si>
  <si>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</si>
  <si>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</si>
  <si>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</si>
  <si>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</si>
  <si>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</si>
  <si>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</si>
  <si>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</si>
  <si>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</si>
  <si>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</si>
  <si>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</si>
  <si>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</si>
  <si>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</si>
  <si>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</si>
  <si>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</si>
  <si>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</si>
  <si>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</si>
  <si>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</si>
  <si>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</si>
  <si>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</si>
  <si>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</si>
  <si>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</si>
  <si>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</si>
  <si>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</si>
  <si>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</si>
  <si>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</si>
  <si>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</si>
  <si>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</si>
  <si>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</si>
  <si>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</si>
  <si>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</si>
  <si>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</si>
  <si>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</si>
  <si>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</si>
  <si>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</si>
  <si>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</si>
  <si>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</si>
  <si>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</si>
  <si>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</si>
  <si>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</si>
  <si>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</si>
  <si>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</si>
  <si>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</si>
  <si>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</si>
  <si>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</si>
  <si>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</si>
  <si>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</si>
  <si>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</si>
  <si>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</si>
  <si>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</si>
  <si>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</si>
  <si>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</si>
  <si>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</si>
  <si>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</si>
  <si>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</si>
  <si>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</si>
  <si>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</si>
  <si>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</si>
  <si>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</si>
  <si>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</si>
  <si>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</si>
  <si>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</si>
  <si>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</si>
  <si>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</si>
  <si>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</si>
  <si>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</si>
  <si>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</si>
  <si>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</si>
  <si>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</si>
  <si>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</si>
  <si>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</si>
  <si>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</si>
  <si>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</si>
  <si>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</si>
  <si>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</si>
  <si>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</si>
  <si>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</si>
  <si>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</si>
  <si>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</si>
  <si>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</si>
  <si>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</si>
  <si>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</si>
  <si>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</si>
  <si>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</si>
  <si>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</si>
  <si>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</si>
  <si>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</si>
  <si>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</si>
  <si>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</si>
  <si>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</si>
  <si>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</si>
  <si>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</si>
  <si>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</si>
  <si>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</si>
  <si>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</si>
  <si>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</si>
  <si>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</si>
  <si>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</si>
  <si>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</si>
  <si>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</si>
  <si>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</si>
  <si>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</si>
  <si>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</si>
  <si>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</si>
  <si>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</si>
  <si>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</si>
  <si>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</si>
  <si>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</si>
  <si>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</si>
  <si>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</si>
  <si>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</si>
  <si>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</si>
  <si>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</si>
  <si>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</si>
  <si>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</si>
  <si>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</si>
  <si>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</si>
  <si>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</si>
  <si>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</si>
  <si>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</si>
  <si>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</si>
  <si>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</si>
  <si>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</si>
  <si>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</si>
  <si>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</si>
  <si>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</si>
  <si>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</si>
  <si>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</si>
  <si>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</si>
  <si>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</si>
  <si>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</si>
  <si>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</si>
  <si>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</si>
  <si>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</si>
  <si>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</si>
  <si>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</si>
  <si>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</si>
  <si>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</si>
  <si>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</si>
  <si>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</si>
  <si>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</si>
  <si>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</si>
  <si>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</si>
  <si>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</si>
  <si>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</si>
  <si>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</si>
  <si>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</si>
  <si>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</si>
  <si>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</si>
  <si>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</si>
  <si>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</si>
  <si>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</si>
  <si>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</si>
  <si>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</si>
  <si>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</si>
  <si>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</si>
  <si>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</si>
  <si>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</si>
  <si>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</si>
  <si>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</si>
  <si>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</si>
  <si>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</si>
  <si>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</si>
  <si>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</si>
  <si>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</si>
  <si>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</si>
  <si>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</si>
  <si>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</si>
  <si>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</si>
  <si>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</si>
  <si>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</si>
  <si>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</si>
  <si>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</si>
  <si>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</si>
  <si>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</si>
  <si>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</si>
  <si>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</si>
  <si>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</si>
  <si>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</si>
  <si>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</si>
  <si>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</si>
  <si>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</si>
  <si>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</si>
  <si>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</si>
  <si>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</si>
  <si>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</si>
  <si>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</si>
  <si>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</si>
  <si>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</si>
  <si>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</si>
  <si>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</si>
  <si>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</si>
  <si>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</si>
  <si>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</si>
  <si>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</si>
  <si>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</si>
  <si>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</si>
  <si>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</si>
  <si>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</si>
  <si>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</si>
  <si>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</si>
  <si>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</si>
  <si>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</si>
  <si>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</si>
  <si>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</si>
  <si>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</si>
  <si>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</si>
  <si>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</si>
  <si>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</si>
  <si>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</si>
  <si>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</si>
  <si>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</si>
  <si>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</si>
  <si>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</si>
  <si>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</si>
  <si>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</si>
  <si>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</si>
  <si>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</si>
  <si>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</si>
  <si>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</si>
  <si>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</si>
  <si>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</si>
  <si>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</si>
  <si>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</si>
  <si>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</si>
  <si>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</si>
  <si>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</si>
  <si>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</si>
  <si>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</si>
  <si>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</si>
  <si>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</si>
  <si>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</si>
  <si>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</si>
  <si>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</si>
  <si>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</si>
  <si>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</si>
  <si>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</si>
  <si>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</si>
  <si>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</si>
  <si>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</si>
  <si>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</si>
  <si>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</si>
  <si>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</si>
  <si>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</si>
  <si>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</si>
  <si>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</si>
  <si>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</si>
  <si>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</si>
  <si>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</si>
  <si>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</si>
  <si>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</si>
  <si>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</si>
  <si>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</si>
  <si>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</si>
  <si>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</si>
  <si>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</si>
  <si>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</si>
  <si>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</si>
  <si>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</si>
  <si>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</si>
  <si>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</si>
  <si>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</si>
  <si>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</si>
  <si>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</si>
  <si>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</si>
  <si>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</si>
  <si>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</si>
  <si>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</si>
  <si>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</si>
  <si>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</si>
  <si>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</si>
  <si>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</si>
  <si>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</si>
  <si>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</si>
  <si>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</si>
  <si>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</si>
  <si>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</si>
  <si>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</si>
  <si>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</si>
  <si>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</si>
  <si>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</si>
  <si>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</si>
  <si>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</si>
  <si>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</si>
  <si>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</si>
  <si>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</si>
  <si>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</si>
  <si>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</si>
  <si>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</si>
  <si>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</si>
  <si>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</si>
  <si>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</si>
  <si>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</si>
  <si>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</si>
  <si>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</si>
  <si>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</si>
  <si>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</si>
  <si>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</si>
  <si>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</si>
  <si>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</si>
  <si>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</si>
  <si>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</si>
  <si>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</si>
  <si>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</si>
  <si>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</si>
  <si>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</si>
  <si>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</si>
  <si>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</si>
  <si>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</si>
  <si>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</si>
  <si>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</si>
  <si>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</si>
  <si>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</si>
  <si>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</si>
  <si>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</si>
  <si>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</si>
  <si>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</si>
  <si>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</si>
  <si>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</si>
  <si>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</si>
  <si>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</si>
  <si>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</si>
  <si>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</si>
  <si>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</si>
  <si>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</si>
  <si>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</si>
  <si>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</si>
  <si>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</si>
  <si>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</si>
  <si>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</si>
  <si>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</si>
  <si>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</si>
  <si>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</si>
  <si>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</si>
  <si>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</si>
  <si>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</si>
  <si>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</si>
  <si>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</si>
  <si>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</si>
  <si>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</si>
  <si>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</si>
  <si>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</si>
  <si>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</si>
  <si>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</si>
  <si>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</si>
  <si>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</si>
  <si>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</si>
  <si>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</si>
  <si>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</si>
  <si>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</si>
  <si>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</si>
  <si>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</si>
  <si>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</si>
  <si>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</si>
  <si>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</si>
  <si>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</si>
  <si>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</si>
  <si>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</si>
  <si>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</si>
  <si>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</si>
  <si>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</si>
  <si>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</si>
  <si>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</si>
  <si>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</si>
  <si>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</si>
  <si>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</si>
  <si>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</si>
  <si>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</si>
  <si>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</si>
  <si>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</si>
  <si>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</si>
  <si>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</si>
  <si>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</si>
  <si>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</si>
  <si>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</si>
  <si>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</si>
  <si>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</si>
  <si>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</si>
  <si>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</si>
  <si>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</si>
  <si>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</si>
  <si>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</si>
  <si>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</si>
  <si>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</si>
  <si>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</si>
  <si>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</si>
  <si>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</si>
  <si>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</si>
  <si>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</si>
  <si>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</si>
  <si>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</si>
  <si>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</si>
  <si>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</si>
  <si>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</si>
  <si>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</si>
  <si>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</si>
  <si>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</si>
  <si>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</si>
  <si>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</si>
  <si>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</si>
  <si>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</si>
  <si>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</si>
  <si>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</si>
  <si>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</si>
  <si>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</si>
  <si>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</si>
  <si>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</si>
  <si>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</si>
  <si>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</si>
  <si>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</si>
  <si>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</si>
  <si>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</si>
  <si>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</si>
  <si>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</si>
  <si>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</si>
  <si>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</si>
  <si>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</si>
  <si>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</si>
  <si>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</si>
  <si>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</si>
  <si>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</si>
  <si>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</si>
  <si>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</si>
  <si>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</si>
  <si>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</si>
  <si>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</si>
  <si>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</si>
  <si>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</si>
  <si>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</si>
  <si>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</si>
  <si>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</si>
  <si>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</si>
  <si>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</si>
  <si>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</si>
  <si>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</si>
  <si>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</si>
  <si>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</si>
  <si>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</si>
  <si>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</si>
  <si>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</si>
  <si>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</si>
  <si>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</si>
  <si>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</si>
  <si>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</si>
  <si>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</si>
  <si>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</si>
  <si>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</si>
  <si>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</si>
  <si>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</si>
  <si>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</si>
  <si>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</si>
  <si>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</si>
  <si>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</si>
  <si>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</si>
  <si>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</si>
  <si>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</si>
  <si>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</si>
  <si>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</si>
  <si>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</si>
  <si>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</si>
  <si>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</si>
  <si>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</si>
  <si>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</si>
  <si>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</si>
  <si>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</si>
  <si>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</si>
  <si>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</si>
  <si>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</si>
  <si>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</si>
  <si>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</si>
  <si>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</si>
  <si>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</si>
  <si>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</si>
  <si>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</si>
  <si>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</si>
  <si>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</si>
  <si>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</si>
  <si>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</si>
  <si>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</si>
  <si>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</si>
  <si>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</si>
  <si>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</si>
  <si>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</si>
  <si>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</si>
  <si>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</si>
  <si>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</si>
  <si>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</si>
  <si>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</si>
  <si>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</si>
  <si>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</si>
  <si>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</si>
  <si>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</si>
  <si>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</si>
  <si>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</si>
  <si>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</si>
  <si>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</si>
  <si>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</si>
  <si>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</si>
  <si>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</si>
  <si>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</si>
  <si>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</si>
  <si>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</si>
  <si>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</si>
  <si>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</si>
  <si>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</si>
  <si>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</si>
  <si>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</si>
  <si>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</si>
  <si>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</si>
  <si>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</si>
  <si>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</si>
  <si>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</si>
  <si>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</si>
  <si>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</si>
  <si>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</si>
  <si>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</si>
  <si>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</si>
  <si>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</si>
  <si>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</si>
  <si>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</si>
  <si>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</si>
  <si>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</si>
  <si>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</si>
  <si>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</si>
  <si>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</si>
  <si>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</si>
  <si>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</si>
  <si>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</si>
  <si>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</si>
  <si>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</si>
  <si>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</si>
  <si>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</si>
  <si>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</si>
  <si>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</si>
  <si>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</si>
  <si>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</si>
  <si>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</si>
  <si>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</si>
  <si>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</si>
  <si>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</si>
  <si>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</si>
  <si>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</si>
  <si>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</si>
  <si>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</si>
  <si>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</si>
  <si>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</si>
  <si>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</si>
  <si>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</si>
  <si>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</si>
  <si>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</si>
  <si>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</si>
  <si>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</si>
  <si>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</si>
  <si>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</si>
  <si>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</si>
  <si>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</si>
  <si>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</si>
  <si>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</si>
  <si>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</si>
  <si>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</si>
  <si>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</si>
  <si>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</si>
  <si>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</si>
  <si>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</si>
  <si>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</si>
  <si>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</si>
  <si>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</si>
  <si>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</si>
  <si>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</si>
  <si>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</si>
  <si>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</si>
  <si>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</si>
  <si>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</si>
  <si>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</si>
  <si>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</si>
  <si>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</si>
  <si>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</si>
  <si>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</si>
  <si>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</si>
  <si>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</si>
  <si>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</si>
  <si>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</si>
  <si>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</si>
  <si>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</si>
  <si>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</si>
  <si>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</si>
  <si>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</si>
  <si>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</si>
  <si>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</si>
  <si>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</si>
  <si>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</si>
  <si>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</si>
  <si>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</si>
  <si>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</si>
  <si>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</si>
  <si>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</si>
  <si>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</si>
  <si>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</si>
  <si>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</si>
  <si>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</si>
  <si>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</si>
  <si>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</si>
  <si>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</si>
  <si>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</si>
  <si>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</si>
  <si>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</si>
  <si>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</si>
  <si>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</si>
  <si>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</si>
  <si>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</si>
  <si>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</si>
  <si>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</si>
  <si>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</si>
  <si>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</si>
  <si>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</si>
  <si>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</si>
  <si>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</si>
  <si>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</si>
  <si>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</si>
  <si>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</si>
  <si>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</si>
  <si>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</si>
  <si>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</si>
  <si>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</si>
  <si>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</si>
  <si>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</si>
  <si>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</si>
  <si>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</si>
  <si>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</si>
  <si>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</si>
  <si>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</si>
  <si>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</si>
  <si>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</si>
  <si>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</si>
  <si>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</si>
  <si>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</si>
  <si>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</si>
  <si>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</si>
  <si>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</si>
  <si>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</si>
  <si>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</si>
  <si>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</si>
  <si>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</si>
  <si>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</si>
  <si>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</si>
  <si>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</si>
  <si>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</si>
  <si>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</si>
  <si>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</si>
  <si>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</si>
  <si>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</si>
  <si>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</si>
  <si>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</si>
  <si>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</si>
  <si>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</si>
  <si>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</si>
  <si>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</si>
  <si>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</si>
  <si>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</si>
  <si>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</si>
  <si>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</si>
  <si>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</si>
  <si>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</si>
  <si>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</si>
  <si>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</si>
  <si>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</si>
  <si>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</si>
  <si>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</si>
  <si>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</si>
  <si>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</si>
  <si>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</si>
  <si>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</si>
  <si>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</si>
  <si>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</si>
  <si>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</si>
  <si>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</si>
  <si>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</si>
  <si>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</si>
  <si>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</si>
  <si>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</si>
  <si>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</si>
  <si>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</si>
  <si>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</si>
  <si>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</si>
  <si>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</si>
  <si>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</si>
  <si>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</si>
  <si>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</si>
  <si>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</si>
  <si>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</si>
  <si>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</si>
  <si>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</si>
  <si>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</si>
  <si>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</si>
  <si>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</si>
  <si>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</si>
  <si>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</si>
  <si>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</si>
  <si>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</si>
  <si>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</si>
  <si>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</si>
  <si>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</si>
  <si>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</si>
  <si>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</si>
  <si>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</si>
  <si>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</si>
  <si>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</si>
  <si>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</si>
  <si>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</si>
  <si>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</si>
  <si>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</si>
  <si>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</si>
  <si>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</si>
  <si>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</si>
  <si>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</si>
  <si>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</si>
  <si>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</si>
  <si>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</si>
  <si>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</si>
  <si>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</si>
  <si>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</si>
  <si>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</si>
  <si>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</si>
  <si>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</si>
  <si>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</si>
  <si>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</si>
  <si>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</si>
  <si>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</si>
  <si>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</si>
  <si>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</si>
  <si>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</si>
  <si>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</si>
  <si>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</si>
  <si>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</si>
  <si>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</si>
  <si>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</si>
  <si>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</si>
  <si>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</si>
  <si>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</si>
  <si>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</si>
  <si>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</si>
  <si>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</si>
  <si>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</si>
  <si>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</si>
  <si>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</si>
  <si>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</si>
  <si>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</si>
  <si>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</si>
  <si>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</si>
  <si>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</si>
  <si>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</si>
  <si>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</si>
  <si>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</si>
  <si>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</si>
  <si>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</si>
  <si>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</si>
  <si>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</si>
  <si>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</si>
  <si>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</si>
  <si>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</si>
  <si>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</si>
  <si>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</si>
  <si>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</si>
  <si>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</si>
  <si>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</si>
  <si>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</si>
  <si>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</si>
  <si>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</si>
  <si>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</si>
  <si>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</si>
  <si>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</si>
  <si>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</si>
  <si>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</si>
  <si>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</si>
  <si>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</si>
  <si>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</si>
  <si>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</si>
  <si>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</si>
  <si>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</si>
  <si>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</si>
  <si>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</si>
  <si>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</si>
  <si>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</si>
  <si>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</si>
  <si>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</si>
  <si>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</si>
  <si>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</si>
  <si>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</si>
  <si>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</si>
  <si>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</si>
  <si>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</si>
  <si>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</si>
  <si>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</si>
  <si>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</si>
  <si>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</si>
  <si>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</si>
  <si>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</si>
  <si>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</si>
  <si>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</si>
  <si>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</si>
  <si>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</si>
  <si>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</si>
  <si>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</si>
  <si>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</si>
  <si>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</si>
  <si>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</si>
  <si>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</si>
  <si>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</si>
  <si>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</si>
  <si>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</si>
  <si>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</si>
  <si>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</si>
  <si>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</si>
  <si>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</si>
  <si>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</si>
  <si>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</si>
  <si>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</si>
  <si>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</si>
  <si>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</si>
  <si>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</si>
  <si>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</si>
  <si>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</si>
  <si>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</si>
  <si>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</si>
  <si>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</si>
  <si>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</si>
  <si>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</si>
  <si>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</si>
  <si>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</si>
  <si>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</si>
  <si>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</si>
  <si>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</si>
  <si>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</si>
  <si>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</si>
  <si>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</si>
  <si>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</si>
  <si>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</si>
  <si>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</si>
  <si>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</si>
  <si>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</si>
  <si>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</si>
  <si>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</si>
  <si>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</si>
  <si>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</si>
  <si>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</si>
  <si>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</si>
  <si>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</si>
  <si>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</si>
  <si>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</si>
  <si>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</si>
  <si>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</si>
  <si>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</si>
  <si>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</si>
  <si>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</si>
  <si>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</si>
  <si>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</si>
  <si>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</si>
  <si>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</si>
  <si>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</si>
  <si>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</si>
  <si>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</si>
  <si>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</si>
  <si>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</si>
  <si>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</si>
  <si>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</si>
  <si>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</si>
  <si>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</si>
  <si>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</si>
  <si>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</si>
  <si>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</si>
  <si>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</si>
  <si>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</si>
  <si>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</si>
  <si>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</si>
  <si>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</si>
  <si>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</si>
  <si>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</si>
  <si>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</si>
  <si>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</si>
  <si>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</si>
  <si>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</si>
  <si>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</si>
  <si>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</si>
  <si>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</si>
  <si>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</si>
  <si>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</si>
  <si>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</si>
  <si>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</si>
  <si>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</si>
  <si>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</si>
  <si>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</si>
  <si>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</si>
  <si>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</si>
  <si>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</si>
  <si>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</si>
  <si>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</si>
  <si>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</si>
  <si>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</si>
  <si>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</si>
  <si>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</si>
  <si>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</si>
  <si>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</si>
  <si>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</si>
  <si>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</si>
  <si>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</si>
  <si>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</si>
  <si>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</si>
  <si>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</si>
  <si>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</si>
  <si>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</si>
  <si>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</si>
  <si>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</si>
  <si>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</si>
  <si>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</si>
  <si>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</si>
  <si>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</si>
  <si>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</si>
  <si>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</si>
  <si>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</si>
  <si>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</si>
  <si>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</si>
  <si>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</si>
  <si>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</si>
  <si>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</si>
  <si>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</si>
  <si>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</si>
  <si>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</si>
  <si>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</si>
  <si>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</si>
  <si>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</si>
  <si>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</si>
  <si>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</si>
  <si>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</si>
  <si>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</si>
  <si>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</si>
  <si>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</si>
  <si>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</si>
  <si>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</si>
  <si>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</si>
  <si>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</si>
  <si>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</si>
  <si>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</si>
  <si>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</si>
  <si>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</si>
  <si>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</si>
  <si>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</si>
  <si>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</si>
  <si>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</si>
  <si>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</si>
  <si>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</si>
  <si>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</si>
  <si>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</si>
  <si>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</si>
  <si>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</si>
  <si>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</si>
  <si>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</si>
  <si>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</si>
  <si>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</si>
  <si>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</si>
  <si>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</si>
  <si>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</si>
  <si>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</si>
  <si>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</si>
  <si>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</si>
  <si>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</si>
  <si>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</si>
  <si>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</si>
  <si>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</si>
  <si>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</si>
  <si>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</si>
  <si>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</si>
  <si>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</si>
  <si>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</si>
  <si>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</si>
  <si>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</si>
  <si>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</si>
  <si>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</si>
  <si>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</si>
  <si>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</si>
  <si>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</si>
  <si>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</si>
  <si>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</si>
  <si>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</si>
  <si>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</si>
  <si>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</si>
  <si>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</si>
  <si>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</si>
  <si>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</si>
  <si>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</si>
  <si>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</si>
  <si>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</si>
  <si>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</si>
  <si>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</si>
  <si>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</si>
  <si>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</si>
  <si>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</si>
  <si>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</si>
  <si>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</si>
  <si>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</si>
  <si>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</si>
  <si>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</si>
  <si>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</si>
  <si>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</si>
  <si>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</si>
  <si>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</si>
  <si>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</si>
  <si>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</si>
  <si>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</si>
  <si>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</si>
  <si>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</si>
  <si>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</si>
  <si>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</si>
  <si>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</si>
  <si>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</si>
  <si>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</si>
  <si>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</si>
  <si>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</si>
  <si>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</si>
  <si>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</si>
  <si>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</si>
  <si>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</si>
  <si>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</si>
  <si>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</si>
  <si>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</si>
  <si>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</si>
  <si>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</si>
  <si>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</si>
  <si>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</si>
  <si>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</si>
  <si>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</si>
  <si>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</si>
  <si>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</si>
  <si>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</si>
  <si>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</si>
  <si>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</si>
  <si>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</si>
  <si>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</si>
  <si>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</si>
  <si>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</si>
  <si>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</si>
  <si>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</si>
  <si>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</si>
  <si>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</si>
  <si>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</si>
  <si>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</si>
  <si>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</si>
  <si>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</si>
  <si>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</si>
  <si>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</si>
  <si>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</si>
  <si>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</si>
  <si>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</si>
  <si>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</si>
  <si>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</si>
  <si>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</si>
  <si>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</si>
  <si>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</si>
  <si>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</si>
  <si>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</si>
  <si>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</si>
  <si>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</si>
  <si>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</si>
  <si>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</si>
  <si>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</si>
  <si>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</si>
  <si>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</si>
  <si>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</si>
  <si>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</si>
  <si>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</si>
  <si>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</si>
  <si>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</si>
  <si>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</si>
  <si>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</si>
  <si>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</si>
  <si>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</si>
  <si>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</si>
  <si>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</si>
  <si>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</si>
  <si>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</si>
  <si>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</si>
  <si>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</si>
  <si>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</si>
  <si>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</si>
  <si>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</si>
  <si>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</si>
  <si>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</si>
  <si>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</si>
  <si>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</si>
  <si>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</si>
  <si>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</si>
  <si>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</si>
  <si>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</si>
  <si>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</si>
  <si>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</si>
  <si>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</si>
  <si>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</si>
  <si>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</si>
  <si>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</si>
  <si>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</si>
  <si>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</si>
  <si>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</si>
  <si>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</si>
  <si>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</si>
  <si>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</si>
  <si>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</si>
  <si>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</si>
  <si>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</si>
  <si>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</si>
  <si>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</si>
  <si>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</si>
  <si>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</si>
  <si>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</si>
  <si>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</si>
  <si>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</si>
  <si>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</si>
  <si>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</si>
  <si>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</si>
  <si>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</si>
  <si>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</si>
  <si>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</si>
  <si>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</si>
  <si>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</si>
  <si>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</si>
  <si>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</si>
  <si>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</si>
  <si>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</si>
  <si>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</si>
  <si>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</si>
  <si>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</si>
  <si>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</si>
  <si>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</si>
  <si>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</si>
  <si>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</si>
  <si>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</si>
  <si>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</si>
  <si>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</si>
  <si>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</si>
  <si>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</si>
  <si>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</si>
  <si>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</si>
  <si>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</si>
  <si>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</si>
  <si>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</si>
  <si>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</si>
  <si>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</si>
  <si>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</si>
  <si>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</si>
  <si>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</si>
  <si>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</si>
  <si>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</si>
  <si>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</si>
  <si>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</si>
  <si>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</si>
  <si>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</si>
  <si>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</si>
  <si>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</si>
  <si>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</si>
  <si>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</si>
  <si>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</si>
  <si>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</si>
  <si>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</si>
  <si>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</si>
  <si>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</si>
  <si>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</si>
  <si>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</si>
  <si>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</si>
  <si>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</si>
  <si>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</si>
  <si>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</si>
  <si>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</si>
  <si>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</si>
  <si>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</si>
  <si>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</si>
  <si>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</si>
  <si>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</si>
  <si>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</si>
  <si>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</si>
  <si>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</si>
  <si>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</si>
  <si>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</si>
  <si>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</si>
  <si>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</si>
  <si>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</si>
  <si>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</si>
  <si>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</si>
  <si>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</si>
  <si>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</si>
  <si>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</si>
  <si>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</si>
  <si>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</si>
  <si>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</si>
  <si>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</si>
  <si>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</si>
  <si>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</si>
  <si>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</si>
  <si>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</si>
  <si>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</si>
  <si>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</si>
  <si>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</si>
  <si>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</si>
  <si>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</si>
  <si>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</si>
  <si>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</si>
  <si>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</si>
  <si>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</si>
  <si>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</si>
  <si>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</si>
  <si>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</si>
  <si>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</si>
  <si>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</si>
  <si>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</si>
  <si>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</si>
  <si>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</si>
  <si>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</si>
  <si>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</si>
  <si>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</si>
  <si>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</si>
  <si>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</si>
  <si>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</si>
  <si>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</si>
  <si>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</si>
  <si>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</si>
  <si>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</si>
  <si>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</si>
  <si>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</si>
  <si>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</si>
  <si>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</si>
  <si>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</si>
  <si>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</si>
  <si>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</si>
  <si>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</si>
  <si>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</si>
  <si>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</si>
  <si>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</si>
  <si>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</si>
  <si>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</si>
  <si>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</si>
  <si>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</si>
  <si>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</si>
  <si>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</si>
  <si>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</si>
  <si>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</si>
  <si>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</si>
  <si>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</si>
  <si>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</si>
  <si>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</si>
  <si>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</si>
  <si>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</si>
  <si>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</si>
  <si>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</si>
  <si>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</si>
  <si>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</si>
  <si>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</si>
  <si>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</si>
  <si>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</si>
  <si>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</si>
  <si>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</si>
  <si>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</si>
  <si>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</si>
  <si>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</si>
  <si>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</si>
  <si>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</si>
  <si>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</si>
  <si>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</si>
  <si>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</si>
  <si>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</si>
  <si>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</si>
  <si>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</si>
  <si>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</si>
  <si>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</si>
  <si>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</si>
  <si>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</si>
  <si>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</si>
  <si>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</si>
  <si>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</si>
  <si>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</si>
  <si>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</si>
  <si>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</si>
  <si>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</si>
  <si>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</si>
  <si>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</si>
  <si>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</si>
  <si>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</si>
  <si>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</si>
  <si>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</si>
  <si>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</si>
  <si>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</si>
  <si>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</si>
  <si>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</si>
  <si>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</si>
  <si>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</si>
  <si>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</si>
  <si>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</si>
  <si>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</si>
  <si>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</si>
  <si>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</si>
  <si>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</si>
  <si>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</si>
  <si>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</si>
  <si>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</si>
  <si>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</si>
  <si>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</si>
  <si>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</si>
  <si>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</si>
  <si>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</si>
  <si>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</si>
  <si>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</si>
  <si>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</si>
  <si>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</si>
  <si>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</si>
  <si>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</si>
  <si>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</si>
  <si>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</si>
  <si>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</si>
  <si>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</si>
  <si>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</si>
  <si>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</si>
  <si>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</si>
  <si>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</si>
  <si>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</si>
  <si>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</si>
  <si>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</si>
  <si>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</si>
  <si>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</si>
  <si>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</si>
  <si>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</si>
  <si>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</si>
  <si>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</si>
  <si>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</si>
  <si>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</si>
  <si>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</si>
  <si>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</si>
  <si>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</si>
  <si>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</si>
  <si>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</si>
  <si>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</si>
  <si>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</si>
  <si>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</si>
  <si>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</si>
  <si>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</si>
  <si>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</si>
  <si>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</si>
  <si>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</si>
  <si>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</si>
  <si>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</si>
  <si>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</si>
  <si>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</si>
  <si>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</si>
  <si>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</si>
  <si>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</si>
  <si>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</si>
  <si>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</si>
  <si>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</si>
  <si>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</si>
  <si>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</si>
  <si>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</si>
  <si>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</si>
  <si>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</si>
  <si>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</si>
  <si>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</si>
  <si>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</si>
  <si>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</si>
  <si>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</si>
  <si>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</si>
  <si>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</si>
  <si>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</si>
  <si>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</si>
  <si>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</si>
  <si>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</si>
  <si>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</si>
  <si>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</si>
  <si>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</si>
  <si>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</si>
  <si>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</si>
  <si>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</si>
  <si>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</si>
  <si>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</si>
  <si>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</si>
  <si>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</si>
  <si>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</si>
  <si>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</si>
  <si>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</si>
  <si>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</si>
  <si>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</si>
  <si>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</si>
  <si>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</si>
  <si>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</si>
  <si>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</si>
  <si>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</si>
  <si>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</si>
  <si>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</si>
  <si>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</si>
  <si>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</si>
  <si>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</si>
  <si>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</si>
  <si>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</si>
  <si>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</si>
  <si>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</si>
  <si>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</si>
  <si>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</si>
  <si>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</si>
  <si>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</si>
  <si>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</si>
  <si>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</si>
  <si>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</si>
  <si>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</si>
  <si>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</si>
  <si>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</si>
  <si>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</si>
  <si>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</si>
  <si>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</si>
  <si>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</si>
  <si>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</si>
  <si>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</si>
  <si>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</si>
  <si>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</si>
  <si>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</si>
  <si>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</si>
  <si>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</si>
  <si>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</si>
  <si>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</si>
  <si>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</si>
  <si>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</si>
  <si>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</si>
  <si>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</si>
  <si>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</si>
  <si>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</si>
  <si>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</si>
  <si>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</si>
  <si>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</si>
  <si>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</si>
  <si>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</si>
  <si>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</si>
  <si>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</si>
  <si>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</si>
  <si>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</si>
  <si>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</si>
  <si>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</si>
  <si>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</si>
  <si>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</si>
  <si>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</si>
  <si>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</si>
  <si>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</si>
  <si>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</si>
  <si>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</si>
  <si>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</si>
  <si>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</si>
  <si>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</si>
  <si>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</si>
  <si>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</si>
  <si>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</si>
  <si>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</si>
  <si>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</si>
  <si>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</si>
  <si>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</si>
  <si>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</si>
  <si>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</si>
  <si>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</si>
  <si>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</si>
  <si>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</si>
  <si>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</si>
  <si>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</si>
  <si>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</si>
  <si>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</si>
  <si>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</si>
  <si>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</si>
  <si>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</si>
  <si>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</si>
  <si>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</si>
  <si>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</si>
  <si>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</si>
  <si>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</si>
  <si>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</si>
  <si>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</si>
  <si>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</si>
  <si>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</si>
  <si>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</si>
  <si>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</si>
  <si>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</si>
  <si>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</si>
  <si>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</si>
  <si>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</si>
  <si>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</si>
  <si>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</si>
  <si>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</si>
  <si>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</si>
  <si>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</si>
  <si>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</si>
  <si>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</si>
  <si>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</si>
  <si>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</si>
  <si>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</si>
  <si>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</si>
  <si>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</si>
  <si>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</si>
  <si>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</si>
  <si>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</si>
  <si>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</si>
  <si>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</si>
  <si>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</si>
  <si>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</si>
  <si>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</si>
  <si>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</si>
  <si>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</si>
  <si>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</si>
  <si>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</si>
  <si>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</si>
  <si>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</si>
  <si>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</si>
  <si>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</si>
  <si>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</si>
  <si>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</si>
  <si>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</si>
  <si>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</si>
  <si>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</si>
  <si>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</si>
  <si>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</si>
  <si>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</si>
  <si>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</si>
  <si>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</si>
  <si>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</si>
  <si>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</si>
  <si>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</si>
  <si>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</si>
  <si>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</si>
  <si>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</si>
  <si>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</si>
  <si>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</si>
  <si>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</si>
  <si>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</si>
  <si>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</si>
  <si>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</si>
  <si>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</si>
  <si>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</si>
  <si>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</si>
  <si>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</si>
  <si>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</si>
  <si>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</si>
  <si>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</si>
  <si>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</si>
  <si>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</si>
  <si>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</si>
  <si>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</si>
  <si>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</si>
  <si>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</si>
  <si>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</si>
  <si>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</si>
  <si>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</si>
  <si>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</si>
  <si>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</si>
  <si>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</si>
  <si>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</si>
  <si>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</si>
  <si>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</si>
  <si>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</si>
  <si>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</si>
  <si>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</si>
  <si>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</si>
  <si>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</si>
  <si>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</si>
  <si>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</si>
  <si>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</si>
  <si>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</si>
  <si>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</si>
  <si>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</si>
  <si>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</si>
  <si>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</si>
  <si>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</si>
  <si>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</si>
  <si>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</si>
  <si>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</si>
  <si>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</si>
  <si>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</si>
  <si>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</si>
  <si>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</si>
  <si>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</si>
  <si>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</si>
  <si>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</si>
  <si>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</si>
  <si>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</si>
  <si>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</si>
  <si>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</si>
  <si>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</si>
  <si>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</si>
  <si>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</si>
  <si>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</si>
  <si>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</si>
  <si>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</si>
  <si>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</si>
  <si>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</si>
  <si>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</si>
  <si>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</si>
  <si>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</si>
  <si>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</si>
  <si>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</si>
  <si>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</si>
  <si>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</si>
  <si>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</si>
  <si>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</si>
  <si>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</si>
  <si>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</si>
  <si>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</si>
  <si>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</si>
  <si>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</si>
  <si>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</si>
  <si>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</si>
  <si>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</si>
  <si>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</si>
  <si>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</si>
  <si>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</si>
  <si>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</si>
  <si>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</si>
  <si>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</si>
  <si>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</si>
  <si>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</si>
  <si>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</si>
  <si>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</si>
  <si>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</si>
  <si>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</si>
  <si>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</si>
  <si>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</si>
  <si>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</si>
  <si>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</si>
  <si>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</si>
  <si>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</si>
  <si>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</si>
  <si>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</si>
  <si>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</si>
  <si>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</si>
  <si>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</si>
  <si>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</si>
  <si>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</si>
  <si>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</si>
  <si>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</si>
  <si>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</si>
  <si>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</si>
  <si>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</si>
  <si>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</si>
  <si>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</si>
  <si>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</si>
  <si>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</si>
  <si>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</si>
  <si>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</si>
  <si>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</si>
  <si>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</si>
  <si>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</si>
  <si>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</si>
  <si>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</si>
  <si>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</si>
  <si>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</si>
  <si>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</si>
  <si>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</si>
  <si>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</si>
  <si>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</si>
  <si>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</si>
  <si>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</si>
  <si>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</si>
  <si>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</si>
  <si>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</si>
  <si>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</si>
  <si>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</si>
  <si>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</si>
  <si>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</si>
  <si>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</si>
  <si>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</si>
  <si>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</si>
  <si>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</si>
  <si>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</si>
  <si>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</si>
  <si>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</si>
  <si>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</si>
  <si>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</si>
  <si>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</si>
  <si>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</si>
  <si>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</si>
  <si>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</si>
  <si>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</si>
  <si>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</si>
  <si>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</si>
  <si>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</si>
  <si>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</si>
  <si>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</si>
  <si>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</si>
  <si>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</si>
  <si>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</si>
  <si>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</si>
  <si>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</si>
  <si>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</si>
  <si>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</si>
  <si>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</si>
  <si>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</si>
  <si>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</si>
  <si>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</si>
  <si>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</si>
  <si>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</si>
  <si>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</si>
  <si>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</si>
  <si>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</si>
  <si>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</si>
  <si>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</si>
  <si>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</si>
  <si>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</si>
  <si>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</si>
  <si>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</si>
  <si>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</si>
  <si>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</si>
  <si>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</si>
  <si>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</si>
  <si>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</si>
  <si>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</si>
  <si>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</si>
  <si>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</si>
  <si>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</si>
  <si>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</si>
  <si>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</si>
  <si>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</si>
  <si>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</si>
  <si>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</si>
  <si>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</si>
  <si>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</si>
  <si>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</si>
  <si>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</si>
  <si>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</si>
  <si>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</si>
  <si>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</si>
  <si>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</si>
  <si>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</si>
  <si>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</si>
  <si>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</si>
  <si>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</si>
  <si>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</si>
  <si>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</si>
  <si>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</si>
  <si>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</si>
  <si>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</si>
  <si>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</si>
  <si>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</si>
  <si>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</si>
  <si>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</si>
  <si>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</si>
  <si>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</si>
  <si>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</si>
  <si>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</si>
  <si>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</si>
  <si>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</si>
  <si>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</si>
  <si>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</si>
  <si>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</si>
  <si>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</si>
  <si>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</si>
  <si>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</si>
  <si>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</si>
  <si>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</si>
  <si>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</si>
  <si>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</si>
  <si>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</si>
  <si>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</si>
  <si>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</si>
  <si>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</si>
  <si>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</si>
  <si>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</si>
  <si>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</si>
  <si>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</si>
  <si>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</si>
  <si>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</si>
  <si>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</si>
  <si>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</si>
  <si>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</si>
  <si>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</si>
  <si>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</si>
  <si>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</si>
  <si>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</si>
  <si>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</si>
  <si>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</si>
  <si>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</si>
  <si>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</si>
  <si>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</si>
  <si>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</si>
  <si>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</si>
  <si>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</si>
  <si>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</si>
  <si>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</si>
  <si>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</si>
  <si>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</si>
  <si>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</si>
  <si>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</si>
  <si>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</si>
  <si>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</si>
  <si>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</si>
  <si>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</si>
  <si>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</si>
  <si>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</si>
  <si>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</si>
  <si>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</si>
  <si>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</si>
  <si>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</si>
  <si>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</si>
  <si>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</si>
  <si>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</si>
  <si>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</si>
  <si>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</si>
  <si>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</si>
  <si>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</si>
  <si>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</si>
  <si>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</si>
  <si>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</si>
  <si>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</si>
  <si>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</si>
  <si>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</si>
  <si>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</si>
  <si>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</si>
  <si>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</si>
  <si>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</si>
  <si>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</si>
  <si>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</si>
  <si>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</si>
  <si>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</si>
  <si>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</si>
  <si>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</si>
  <si>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</si>
  <si>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</si>
  <si>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</si>
  <si>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</si>
  <si>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</si>
  <si>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</si>
  <si>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</si>
  <si>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</si>
  <si>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</si>
  <si>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</si>
  <si>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</si>
  <si>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</si>
  <si>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</si>
  <si>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</si>
  <si>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</si>
  <si>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</si>
  <si>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</si>
  <si>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</si>
  <si>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</si>
  <si>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</si>
  <si>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</si>
  <si>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</si>
  <si>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</si>
  <si>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</si>
  <si>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</si>
  <si>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</si>
  <si>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</si>
  <si>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</si>
  <si>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</si>
  <si>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</si>
  <si>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</si>
  <si>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</si>
  <si>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</si>
  <si>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</si>
  <si>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</si>
  <si>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</si>
  <si>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</si>
  <si>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</si>
  <si>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</si>
  <si>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</si>
  <si>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</si>
  <si>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</si>
  <si>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</si>
  <si>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</si>
  <si>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</si>
  <si>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</si>
  <si>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</si>
  <si>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</si>
  <si>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</si>
  <si>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</si>
  <si>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</si>
  <si>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</si>
  <si>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</si>
  <si>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</si>
  <si>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</si>
  <si>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</si>
  <si>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</si>
  <si>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</si>
  <si>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</si>
  <si>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</si>
  <si>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</si>
  <si>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</si>
  <si>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</si>
  <si>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</si>
  <si>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</si>
  <si>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</si>
  <si>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</si>
  <si>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</si>
  <si>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</si>
  <si>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</si>
  <si>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</si>
  <si>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</si>
  <si>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</si>
  <si>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</si>
  <si>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</si>
  <si>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</si>
  <si>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</si>
  <si>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</si>
  <si>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</si>
  <si>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</si>
  <si>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</si>
  <si>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</si>
  <si>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</si>
  <si>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</si>
  <si>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</si>
  <si>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</si>
  <si>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</si>
  <si>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</si>
  <si>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</si>
  <si>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</si>
  <si>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</si>
  <si>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</si>
  <si>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</si>
  <si>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</si>
  <si>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</si>
  <si>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</si>
  <si>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</si>
  <si>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</si>
  <si>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</si>
  <si>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</si>
  <si>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</si>
  <si>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</si>
  <si>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</si>
  <si>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</si>
  <si>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</si>
  <si>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</si>
  <si>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</si>
  <si>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</si>
  <si>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</si>
  <si>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</si>
  <si>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</si>
  <si>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</si>
  <si>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</si>
  <si>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</si>
  <si>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</si>
  <si>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</si>
  <si>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</si>
  <si>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</si>
  <si>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</si>
  <si>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</si>
  <si>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</si>
  <si>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</si>
  <si>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</si>
  <si>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</si>
  <si>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</si>
  <si>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</si>
  <si>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</si>
  <si>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</si>
  <si>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</si>
  <si>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</si>
  <si>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</si>
  <si>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</si>
  <si>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</si>
  <si>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</si>
  <si>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</si>
  <si>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</si>
  <si>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</si>
  <si>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</si>
  <si>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</si>
  <si>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</si>
  <si>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</si>
  <si>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</si>
  <si>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</si>
  <si>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</si>
  <si>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</si>
  <si>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</si>
  <si>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</si>
  <si>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</si>
  <si>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</si>
  <si>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</si>
  <si>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</si>
  <si>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</si>
  <si>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</si>
  <si>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</si>
  <si>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</si>
  <si>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</si>
  <si>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</si>
  <si>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</si>
  <si>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</si>
  <si>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</si>
  <si>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</si>
  <si>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</si>
  <si>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</si>
  <si>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</si>
  <si>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</si>
  <si>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</si>
  <si>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</si>
  <si>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</si>
  <si>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</si>
  <si>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</si>
  <si>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</si>
  <si>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</si>
  <si>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</si>
  <si>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</si>
  <si>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</si>
  <si>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</si>
  <si>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</si>
  <si>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</si>
  <si>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</si>
  <si>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</si>
  <si>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</si>
  <si>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</si>
  <si>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</si>
  <si>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</si>
  <si>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</si>
  <si>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</si>
  <si>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</si>
  <si>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</si>
  <si>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</si>
  <si>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</si>
  <si>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</si>
  <si>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</si>
  <si>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</si>
  <si>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</si>
  <si>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</si>
  <si>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</si>
  <si>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</si>
  <si>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</si>
  <si>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</si>
  <si>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</si>
  <si>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</si>
  <si>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</si>
  <si>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</si>
  <si>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</si>
  <si>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</si>
  <si>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</si>
  <si>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</si>
  <si>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</si>
  <si>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</si>
  <si>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</si>
  <si>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</si>
  <si>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</si>
  <si>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</si>
  <si>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</si>
  <si>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</si>
  <si>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</si>
  <si>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</si>
  <si>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</si>
  <si>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</si>
  <si>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</si>
  <si>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</si>
  <si>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</si>
  <si>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</si>
  <si>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</si>
  <si>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</si>
  <si>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</si>
  <si>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</si>
  <si>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</si>
  <si>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</si>
  <si>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</si>
  <si>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</si>
  <si>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</si>
  <si>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</si>
  <si>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</si>
  <si>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</si>
  <si>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</si>
  <si>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</si>
  <si>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</si>
  <si>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</si>
  <si>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</si>
  <si>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</si>
  <si>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</si>
  <si>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</si>
  <si>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</si>
  <si>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</si>
  <si>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</si>
  <si>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</si>
  <si>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</si>
  <si>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</si>
  <si>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</si>
  <si>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</si>
  <si>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</si>
  <si>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</si>
  <si>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</si>
  <si>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</si>
  <si>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</si>
  <si>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</si>
  <si>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</si>
  <si>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</si>
  <si>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</si>
  <si>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</si>
  <si>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</si>
  <si>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</si>
  <si>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</si>
  <si>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</si>
  <si>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</si>
  <si>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</si>
  <si>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</si>
  <si>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</si>
  <si>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</si>
  <si>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</si>
  <si>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</si>
  <si>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</si>
  <si>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</si>
  <si>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</si>
  <si>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</si>
  <si>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</si>
  <si>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</si>
  <si>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</si>
  <si>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</si>
  <si>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</si>
  <si>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</si>
  <si>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</si>
  <si>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</si>
  <si>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</si>
  <si>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</si>
  <si>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</si>
  <si>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</si>
  <si>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</si>
  <si>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</si>
  <si>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</si>
  <si>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</si>
  <si>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</si>
  <si>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</si>
  <si>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</si>
  <si>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</si>
  <si>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</si>
  <si>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</si>
  <si>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</si>
  <si>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</si>
  <si>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</si>
  <si>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</si>
  <si>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</si>
  <si>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</si>
  <si>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</si>
  <si>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</si>
  <si>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</si>
  <si>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</si>
  <si>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</si>
  <si>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</si>
  <si>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</si>
  <si>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</si>
  <si>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</si>
  <si>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</si>
  <si>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</si>
  <si>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</si>
  <si>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</si>
  <si>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</si>
  <si>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</si>
  <si>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</si>
  <si>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</si>
  <si>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</si>
  <si>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</si>
  <si>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</si>
  <si>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</si>
  <si>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</si>
  <si>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</si>
  <si>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</si>
  <si>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</si>
  <si>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</si>
  <si>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</si>
  <si>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</si>
  <si>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</si>
  <si>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</si>
  <si>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</si>
  <si>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</si>
  <si>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</si>
  <si>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</si>
  <si>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</si>
  <si>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</si>
  <si>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</si>
  <si>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</si>
  <si>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</si>
  <si>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</si>
  <si>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</si>
  <si>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</si>
  <si>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</si>
  <si>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</si>
  <si>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</si>
  <si>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</si>
  <si>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</si>
  <si>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</si>
  <si>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</si>
  <si>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</si>
  <si>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</si>
  <si>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</si>
  <si>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</si>
  <si>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</si>
  <si>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</si>
  <si>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</si>
  <si>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</si>
  <si>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</si>
  <si>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</si>
  <si>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</si>
  <si>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</si>
  <si>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</si>
  <si>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</si>
  <si>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</si>
  <si>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</si>
  <si>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</si>
  <si>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</si>
  <si>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</si>
  <si>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</si>
  <si>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</si>
  <si>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</si>
  <si>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</si>
  <si>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</si>
  <si>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</si>
  <si>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</si>
  <si>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</si>
  <si>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</si>
  <si>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</si>
  <si>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</si>
  <si>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</si>
  <si>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</si>
  <si>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</si>
  <si>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</si>
  <si>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</si>
  <si>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</si>
  <si>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</si>
  <si>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</si>
  <si>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</si>
  <si>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</si>
  <si>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</si>
  <si>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</si>
  <si>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</si>
  <si>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</si>
  <si>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</si>
  <si>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</si>
  <si>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</si>
  <si>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</si>
  <si>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</si>
  <si>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</si>
  <si>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</si>
  <si>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</si>
  <si>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</si>
  <si>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</si>
  <si>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</si>
  <si>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</si>
  <si>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</si>
  <si>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</si>
  <si>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</si>
  <si>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</si>
  <si>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</si>
  <si>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</si>
  <si>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</si>
  <si>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</si>
  <si>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</si>
  <si>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</si>
  <si>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</si>
  <si>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</si>
  <si>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</si>
  <si>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</si>
  <si>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</si>
  <si>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</si>
  <si>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</si>
  <si>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</si>
  <si>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</si>
  <si>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</si>
  <si>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</si>
  <si>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</si>
  <si>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</si>
  <si>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</si>
  <si>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</si>
  <si>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</si>
  <si>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</si>
  <si>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</si>
  <si>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</si>
  <si>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</si>
  <si>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</si>
  <si>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</si>
  <si>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</si>
  <si>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</si>
  <si>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</si>
  <si>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</si>
  <si>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</si>
  <si>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</si>
  <si>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</si>
  <si>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</si>
  <si>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</si>
  <si>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</si>
  <si>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</si>
  <si>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</si>
  <si>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</si>
  <si>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</si>
  <si>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</si>
  <si>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</si>
  <si>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</si>
  <si>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</si>
  <si>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</si>
  <si>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</si>
  <si>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</si>
  <si>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</si>
  <si>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</si>
  <si>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</si>
  <si>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</si>
  <si>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</si>
  <si>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</si>
  <si>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</si>
  <si>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</si>
  <si>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</si>
  <si>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</si>
  <si>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</si>
  <si>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</si>
  <si>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</si>
  <si>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</si>
  <si>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</si>
  <si>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</si>
  <si>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</si>
  <si>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</si>
  <si>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</si>
  <si>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</si>
  <si>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</si>
  <si>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</si>
  <si>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</si>
  <si>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</si>
  <si>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</si>
  <si>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</si>
  <si>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</si>
  <si>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</si>
  <si>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</si>
  <si>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</si>
  <si>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</si>
  <si>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</si>
  <si>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</si>
  <si>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</si>
  <si>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</si>
  <si>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</si>
  <si>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</si>
  <si>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</si>
  <si>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</si>
  <si>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</si>
  <si>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</si>
  <si>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</si>
  <si>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</si>
  <si>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</si>
  <si>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</si>
  <si>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</si>
  <si>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</si>
  <si>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</si>
  <si>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</si>
  <si>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</si>
  <si>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</si>
  <si>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</si>
  <si>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</si>
  <si>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</si>
  <si>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</si>
  <si>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</si>
  <si>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</si>
  <si>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</si>
  <si>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</si>
  <si>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</si>
  <si>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</si>
  <si>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</si>
  <si>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</si>
  <si>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</si>
  <si>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</si>
  <si>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</si>
  <si>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</si>
  <si>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</si>
  <si>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</si>
  <si>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</si>
  <si>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</si>
  <si>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</si>
  <si>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</si>
  <si>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</si>
  <si>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</si>
  <si>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</si>
  <si>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</si>
  <si>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</si>
  <si>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</si>
  <si>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</si>
  <si>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</si>
  <si>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</si>
  <si>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</si>
  <si>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</si>
  <si>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</si>
  <si>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</si>
  <si>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</si>
  <si>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</si>
  <si>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</si>
  <si>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</si>
  <si>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</si>
  <si>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</si>
  <si>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</si>
  <si>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</si>
  <si>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</si>
  <si>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</si>
  <si>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</si>
  <si>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</si>
  <si>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</si>
  <si>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</si>
  <si>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</si>
  <si>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</si>
  <si>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</si>
  <si>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</si>
  <si>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</si>
  <si>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</si>
  <si>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</si>
  <si>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</si>
  <si>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</si>
  <si>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</si>
  <si>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</si>
  <si>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</si>
  <si>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</si>
  <si>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</si>
  <si>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</si>
  <si>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</si>
  <si>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</si>
  <si>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</si>
  <si>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</si>
  <si>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</si>
  <si>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</si>
  <si>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</si>
  <si>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</si>
  <si>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</si>
  <si>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</si>
  <si>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</si>
  <si>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</si>
  <si>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</si>
  <si>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</si>
  <si>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</si>
  <si>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</si>
  <si>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</si>
  <si>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</si>
  <si>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</si>
  <si>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</si>
  <si>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</si>
  <si>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</si>
  <si>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</si>
  <si>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</si>
  <si>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</si>
  <si>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</si>
  <si>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</si>
  <si>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</si>
  <si>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</si>
  <si>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</si>
  <si>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</si>
  <si>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</si>
  <si>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</si>
  <si>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</si>
  <si>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</si>
  <si>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</si>
  <si>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</si>
  <si>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</si>
  <si>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</si>
  <si>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</si>
  <si>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</si>
  <si>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</si>
  <si>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</si>
  <si>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</si>
  <si>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</si>
  <si>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</si>
  <si>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</si>
  <si>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</si>
  <si>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</si>
  <si>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</si>
  <si>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</si>
  <si>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</si>
  <si>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</si>
  <si>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</si>
  <si>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</si>
  <si>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</si>
  <si>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</si>
  <si>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</si>
  <si>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</si>
  <si>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</si>
  <si>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</si>
  <si>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</si>
  <si>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</si>
  <si>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</si>
  <si>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</si>
  <si>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</si>
  <si>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</si>
  <si>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</si>
  <si>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</si>
  <si>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</si>
  <si>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</si>
  <si>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</si>
  <si>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</si>
  <si>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</si>
  <si>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</si>
  <si>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</si>
  <si>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</si>
  <si>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</si>
  <si>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</si>
  <si>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</si>
  <si>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</si>
  <si>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</si>
  <si>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</si>
  <si>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</si>
  <si>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</si>
  <si>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</si>
  <si>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</si>
  <si>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</si>
  <si>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</si>
  <si>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</si>
  <si>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</si>
  <si>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</si>
  <si>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</si>
  <si>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</si>
  <si>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</si>
  <si>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</si>
  <si>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</si>
  <si>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</si>
  <si>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</si>
  <si>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</si>
  <si>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</si>
  <si>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</si>
  <si>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</si>
  <si>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</si>
  <si>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</si>
  <si>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</si>
  <si>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</si>
  <si>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</si>
  <si>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</si>
  <si>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</si>
  <si>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</si>
  <si>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</si>
  <si>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</si>
  <si>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</si>
  <si>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</si>
  <si>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</si>
  <si>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</si>
  <si>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</si>
  <si>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</si>
  <si>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</si>
  <si>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</si>
  <si>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</si>
  <si>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</si>
  <si>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</si>
  <si>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</si>
  <si>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</si>
  <si>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</si>
  <si>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</si>
  <si>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</si>
  <si>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</si>
  <si>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</si>
  <si>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</si>
  <si>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</si>
  <si>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</si>
  <si>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</si>
  <si>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</si>
  <si>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</si>
  <si>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</si>
  <si>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</si>
  <si>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</si>
  <si>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</si>
  <si>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</si>
  <si>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</si>
  <si>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</si>
  <si>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</si>
  <si>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</si>
  <si>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</si>
  <si>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</si>
  <si>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</si>
  <si>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</si>
  <si>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</si>
  <si>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</si>
  <si>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</si>
  <si>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</si>
  <si>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</si>
  <si>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</si>
  <si>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</si>
  <si>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</si>
  <si>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</si>
  <si>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</si>
  <si>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</si>
  <si>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</si>
  <si>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</si>
  <si>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</si>
  <si>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</si>
  <si>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</si>
  <si>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</si>
  <si>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</si>
  <si>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</si>
  <si>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</si>
  <si>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</si>
  <si>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</si>
  <si>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</si>
  <si>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</si>
  <si>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</si>
  <si>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</si>
  <si>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</si>
  <si>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</si>
  <si>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</si>
  <si>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</si>
  <si>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</si>
  <si>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</si>
  <si>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</si>
  <si>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</si>
  <si>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</si>
  <si>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</si>
  <si>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</si>
  <si>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</si>
  <si>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</si>
  <si>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</si>
  <si>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</si>
  <si>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</si>
  <si>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</si>
  <si>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</si>
  <si>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</si>
  <si>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</si>
  <si>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</si>
  <si>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</si>
  <si>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</si>
  <si>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</si>
  <si>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</si>
  <si>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</si>
  <si>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</si>
  <si>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</si>
  <si>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</si>
  <si>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</si>
  <si>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</si>
  <si>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</si>
  <si>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</si>
  <si>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</si>
  <si>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</si>
  <si>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</si>
  <si>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</si>
  <si>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</si>
  <si>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</si>
  <si>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</si>
  <si>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</si>
  <si>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</si>
  <si>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</si>
  <si>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</si>
  <si>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</si>
  <si>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</si>
  <si>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</si>
  <si>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</si>
  <si>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</si>
  <si>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</si>
  <si>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</si>
  <si>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</si>
  <si>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</si>
  <si>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</si>
  <si>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</si>
  <si>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</si>
  <si>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</si>
  <si>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</si>
  <si>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</si>
  <si>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</si>
  <si>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</si>
  <si>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</si>
  <si>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</si>
  <si>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</si>
  <si>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</si>
  <si>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</si>
  <si>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</si>
  <si>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</si>
  <si>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</si>
  <si>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</si>
  <si>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</si>
  <si>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</si>
  <si>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</si>
  <si>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</si>
  <si>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</si>
  <si>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</si>
  <si>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</si>
  <si>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</si>
  <si>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</si>
  <si>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</si>
  <si>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</si>
  <si>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</si>
  <si>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</si>
  <si>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</si>
  <si>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</si>
  <si>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</si>
  <si>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</si>
  <si>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</si>
  <si>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</si>
  <si>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</si>
  <si>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</si>
  <si>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</si>
  <si>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</si>
  <si>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</si>
  <si>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</si>
  <si>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</si>
  <si>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</si>
  <si>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</si>
  <si>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</si>
  <si>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</si>
  <si>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</si>
  <si>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</si>
  <si>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</si>
  <si>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</si>
  <si>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</si>
  <si>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</si>
  <si>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</si>
  <si>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</si>
  <si>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</si>
  <si>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</si>
  <si>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</si>
  <si>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</si>
  <si>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</si>
  <si>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</si>
  <si>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</si>
  <si>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</si>
  <si>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</si>
  <si>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</si>
  <si>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</si>
  <si>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</si>
  <si>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</si>
  <si>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</si>
  <si>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</si>
  <si>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</si>
  <si>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</si>
  <si>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</si>
  <si>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</si>
  <si>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</si>
  <si>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</si>
  <si>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</si>
  <si>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</si>
  <si>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</si>
  <si>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</si>
  <si>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</si>
  <si>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</si>
  <si>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</si>
  <si>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</si>
  <si>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</si>
  <si>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</si>
  <si>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</si>
  <si>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</si>
  <si>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</si>
  <si>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</si>
  <si>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</si>
  <si>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</si>
  <si>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</si>
  <si>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</si>
  <si>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</si>
  <si>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</si>
  <si>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</si>
  <si>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</si>
  <si>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</si>
  <si>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</si>
  <si>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</si>
  <si>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</si>
  <si>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</si>
  <si>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</si>
  <si>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</si>
  <si>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</si>
  <si>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</si>
  <si>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</si>
  <si>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</si>
  <si>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</si>
  <si>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</si>
  <si>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</si>
  <si>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</si>
  <si>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</si>
  <si>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</si>
  <si>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</si>
  <si>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</si>
  <si>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</si>
  <si>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</si>
  <si>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</si>
  <si>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</si>
  <si>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</si>
  <si>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</si>
  <si>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</si>
  <si>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</si>
  <si>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</si>
  <si>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</si>
  <si>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</si>
  <si>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</si>
  <si>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</si>
  <si>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</si>
  <si>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</si>
  <si>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</si>
  <si>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</si>
  <si>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</si>
  <si>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</si>
  <si>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</si>
  <si>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</si>
  <si>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</si>
  <si>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</si>
  <si>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</si>
  <si>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</si>
  <si>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</si>
  <si>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</si>
  <si>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</si>
  <si>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</si>
  <si>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</si>
  <si>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</si>
  <si>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</si>
  <si>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</si>
  <si>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</si>
  <si>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</si>
  <si>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</si>
  <si>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</si>
  <si>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</si>
  <si>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</si>
  <si>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</si>
  <si>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</si>
  <si>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</si>
  <si>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</si>
  <si>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</si>
  <si>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</si>
  <si>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</si>
  <si>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</si>
  <si>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</si>
  <si>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</si>
  <si>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</si>
  <si>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</si>
  <si>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</si>
  <si>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</si>
  <si>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</si>
  <si>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</si>
  <si>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</si>
  <si>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</si>
  <si>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</si>
  <si>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</si>
  <si>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</si>
  <si>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</si>
  <si>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</si>
  <si>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</si>
  <si>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</si>
  <si>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</si>
  <si>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</si>
  <si>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</si>
  <si>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</si>
  <si>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</si>
  <si>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</si>
  <si>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</si>
  <si>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</si>
  <si>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</si>
  <si>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</si>
  <si>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</si>
  <si>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</si>
  <si>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</si>
  <si>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</si>
  <si>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</si>
  <si>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</si>
  <si>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</si>
  <si>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</si>
  <si>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</si>
  <si>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</si>
  <si>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</si>
  <si>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</si>
  <si>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</si>
  <si>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</si>
  <si>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</si>
  <si>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</si>
  <si>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</si>
  <si>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</si>
  <si>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</si>
  <si>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</si>
  <si>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</si>
  <si>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</si>
  <si>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</si>
  <si>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</si>
  <si>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</si>
  <si>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</si>
  <si>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</si>
  <si>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</si>
  <si>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</si>
  <si>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</si>
  <si>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</si>
  <si>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</si>
  <si>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</si>
  <si>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</si>
  <si>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</si>
  <si>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</si>
  <si>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</si>
  <si>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</si>
  <si>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</si>
  <si>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</si>
  <si>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</si>
  <si>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</si>
  <si>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</si>
  <si>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</si>
  <si>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</si>
  <si>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</si>
  <si>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</si>
  <si>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</si>
  <si>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</si>
  <si>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</si>
  <si>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</si>
  <si>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</si>
  <si>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</si>
  <si>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</si>
  <si>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</si>
  <si>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</si>
  <si>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</si>
  <si>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</si>
  <si>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</si>
  <si>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</si>
  <si>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</si>
  <si>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</si>
  <si>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</si>
  <si>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</si>
  <si>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</si>
  <si>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</si>
  <si>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</si>
  <si>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</si>
  <si>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</si>
  <si>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</si>
  <si>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</si>
  <si>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</si>
  <si>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</si>
  <si>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</si>
  <si>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</si>
  <si>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</si>
  <si>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</si>
  <si>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</si>
  <si>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</si>
  <si>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</si>
  <si>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</si>
  <si>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</si>
  <si>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</si>
  <si>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</si>
  <si>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</si>
  <si>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</si>
  <si>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</si>
  <si>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</si>
  <si>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</si>
  <si>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</si>
  <si>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</si>
  <si>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</si>
  <si>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</si>
  <si>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</si>
  <si>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</si>
  <si>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</si>
  <si>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</si>
  <si>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</si>
  <si>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</si>
  <si>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</si>
  <si>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</si>
  <si>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</si>
  <si>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</si>
  <si>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</si>
  <si>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</si>
  <si>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</si>
  <si>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</si>
  <si>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</si>
  <si>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</si>
  <si>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</si>
  <si>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</si>
  <si>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</si>
  <si>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</si>
  <si>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</si>
  <si>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</si>
  <si>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</si>
  <si>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</si>
  <si>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</si>
  <si>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</si>
  <si>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</si>
  <si>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</si>
  <si>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</si>
  <si>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</si>
  <si>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</si>
  <si>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</si>
  <si>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</si>
  <si>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</si>
  <si>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</si>
  <si>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</si>
  <si>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</si>
  <si>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</si>
  <si>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</si>
  <si>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</si>
  <si>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</si>
  <si>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</si>
  <si>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</si>
  <si>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</si>
  <si>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</si>
  <si>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</si>
  <si>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</si>
  <si>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</si>
  <si>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</si>
  <si>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</si>
  <si>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</si>
  <si>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</si>
  <si>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</si>
  <si>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</si>
  <si>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</si>
  <si>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</si>
  <si>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</si>
  <si>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</si>
  <si>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</si>
  <si>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</si>
  <si>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</si>
  <si>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</si>
  <si>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</si>
  <si>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</si>
  <si>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</si>
  <si>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</si>
  <si>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</si>
  <si>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</si>
  <si>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</si>
  <si>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</si>
  <si>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</si>
  <si>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</si>
  <si>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</si>
  <si>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</si>
  <si>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</si>
  <si>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</si>
  <si>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</si>
  <si>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</si>
  <si>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</si>
  <si>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</si>
  <si>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</si>
  <si>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</si>
  <si>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</si>
  <si>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</si>
  <si>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</si>
  <si>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</si>
  <si>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</si>
  <si>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</si>
  <si>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</si>
  <si>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</si>
  <si>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</si>
  <si>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</si>
  <si>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</si>
  <si>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</si>
  <si>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</si>
  <si>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</si>
  <si>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</si>
  <si>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</si>
  <si>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</si>
  <si>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</si>
  <si>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</si>
  <si>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</si>
  <si>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</si>
  <si>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</si>
  <si>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</si>
  <si>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</si>
  <si>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</si>
  <si>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</si>
  <si>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</si>
  <si>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</si>
  <si>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</si>
  <si>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</si>
  <si>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</si>
  <si>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</si>
  <si>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</si>
  <si>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</si>
  <si>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</si>
  <si>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</si>
  <si>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</si>
  <si>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</si>
  <si>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</si>
  <si>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</si>
  <si>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</si>
  <si>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</si>
  <si>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</si>
  <si>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</si>
  <si>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</si>
  <si>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</si>
  <si>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</si>
  <si>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</si>
  <si>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</si>
  <si>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</si>
  <si>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</si>
  <si>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</si>
  <si>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</si>
  <si>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</si>
  <si>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</si>
  <si>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</si>
  <si>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</si>
  <si>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</si>
  <si>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</si>
  <si>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</si>
  <si>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</si>
  <si>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</si>
  <si>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</si>
  <si>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</si>
  <si>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</si>
  <si>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</si>
  <si>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</si>
  <si>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</si>
  <si>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</si>
  <si>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</si>
  <si>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</si>
  <si>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</si>
  <si>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</si>
  <si>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</si>
  <si>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</si>
  <si>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</si>
  <si>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</si>
  <si>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</si>
  <si>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</si>
  <si>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</si>
  <si>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</si>
  <si>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</si>
  <si>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</si>
  <si>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</si>
  <si>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</si>
  <si>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</si>
  <si>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</si>
  <si>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</si>
  <si>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</si>
  <si>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</si>
  <si>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</si>
  <si>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</si>
  <si>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</si>
  <si>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</si>
  <si>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</si>
  <si>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</si>
  <si>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</si>
  <si>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</si>
  <si>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</si>
  <si>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</si>
  <si>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</si>
  <si>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</si>
  <si>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</si>
  <si>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</si>
  <si>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</si>
  <si>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</si>
  <si>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</si>
  <si>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</si>
  <si>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</si>
  <si>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</si>
  <si>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</si>
  <si>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</si>
  <si>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</si>
  <si>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</si>
  <si>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</si>
  <si>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</si>
  <si>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</si>
  <si>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</si>
  <si>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</si>
  <si>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</si>
  <si>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</si>
  <si>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</si>
  <si>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</si>
  <si>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</si>
  <si>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</si>
  <si>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</si>
  <si>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</si>
  <si>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</si>
  <si>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</si>
  <si>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</si>
  <si>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</si>
  <si>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</si>
  <si>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</si>
  <si>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</si>
  <si>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</si>
  <si>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</si>
  <si>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</si>
  <si>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</si>
  <si>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</si>
  <si>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</si>
  <si>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</si>
  <si>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</si>
  <si>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</si>
  <si>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</si>
  <si>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</si>
  <si>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</si>
  <si>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</si>
  <si>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</si>
  <si>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</si>
  <si>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</si>
  <si>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</si>
  <si>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</si>
  <si>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</si>
  <si>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</si>
  <si>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</si>
  <si>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</si>
  <si>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</si>
  <si>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</si>
  <si>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</si>
  <si>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</si>
  <si>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</si>
  <si>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</si>
  <si>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</si>
  <si>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</si>
  <si>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</si>
  <si>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</si>
  <si>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</si>
  <si>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</si>
  <si>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</si>
  <si>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</si>
  <si>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</si>
  <si>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</si>
  <si>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</si>
  <si>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</si>
  <si>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</si>
  <si>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</si>
  <si>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</si>
  <si>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</si>
  <si>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</si>
  <si>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</si>
  <si>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</si>
  <si>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</si>
  <si>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</si>
  <si>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</si>
  <si>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</si>
  <si>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</si>
  <si>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</si>
  <si>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</si>
  <si>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</si>
  <si>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</si>
  <si>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</si>
  <si>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</si>
  <si>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</si>
  <si>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</si>
  <si>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</si>
  <si>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</si>
  <si>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</si>
  <si>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</si>
  <si>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</si>
  <si>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</si>
  <si>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</si>
  <si>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</si>
  <si>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</si>
  <si>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</si>
  <si>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</si>
  <si>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</si>
  <si>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</si>
  <si>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</si>
  <si>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</si>
  <si>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</si>
  <si>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</si>
  <si>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</si>
  <si>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</si>
  <si>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</si>
  <si>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</si>
  <si>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</si>
  <si>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</si>
  <si>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</si>
  <si>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</si>
  <si>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</si>
  <si>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</si>
  <si>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</si>
  <si>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</si>
  <si>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</si>
  <si>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</si>
  <si>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</si>
  <si>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</si>
  <si>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</si>
  <si>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</si>
  <si>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</si>
  <si>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</si>
  <si>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</si>
  <si>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</si>
  <si>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</si>
  <si>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</si>
  <si>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</si>
  <si>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</si>
  <si>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</si>
  <si>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</si>
  <si>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</si>
  <si>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</si>
  <si>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</si>
  <si>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</si>
  <si>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</si>
  <si>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</si>
  <si>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</si>
  <si>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</si>
  <si>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</si>
  <si>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</si>
  <si>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</si>
  <si>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</si>
  <si>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</si>
  <si>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</si>
  <si>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</si>
  <si>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</si>
  <si>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</si>
  <si>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</si>
  <si>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</si>
  <si>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</si>
  <si>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</si>
  <si>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</si>
  <si>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</si>
  <si>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</si>
  <si>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</si>
  <si>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</si>
  <si>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</si>
  <si>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</si>
  <si>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</si>
  <si>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</si>
  <si>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</si>
  <si>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</si>
  <si>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</si>
  <si>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</si>
  <si>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</si>
  <si>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</si>
  <si>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</si>
  <si>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</si>
  <si>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</si>
  <si>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</si>
  <si>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</si>
  <si>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</si>
  <si>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</si>
  <si>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</si>
  <si>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</si>
  <si>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</si>
  <si>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</si>
  <si>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</si>
  <si>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</si>
  <si>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</si>
  <si>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</si>
  <si>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</si>
  <si>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</si>
  <si>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</si>
  <si>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</si>
  <si>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</si>
  <si>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</si>
  <si>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</si>
  <si>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</si>
  <si>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</si>
  <si>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</si>
  <si>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</si>
  <si>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</si>
  <si>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</si>
  <si>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</si>
  <si>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</si>
  <si>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</si>
  <si>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</si>
  <si>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</si>
  <si>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</si>
  <si>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</si>
  <si>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</si>
  <si>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</si>
  <si>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</si>
  <si>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</si>
  <si>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</si>
  <si>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</si>
  <si>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</si>
  <si>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</si>
  <si>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</si>
  <si>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</si>
  <si>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</si>
  <si>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</si>
  <si>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</si>
  <si>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</si>
  <si>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</si>
  <si>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</si>
  <si>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</si>
  <si>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</si>
  <si>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</si>
  <si>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</si>
  <si>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</si>
  <si>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</si>
  <si>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</si>
  <si>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</si>
  <si>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</si>
  <si>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</si>
  <si>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</si>
  <si>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</si>
  <si>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</si>
  <si>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</si>
  <si>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</si>
  <si>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</si>
  <si>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</si>
  <si>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</si>
  <si>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</si>
  <si>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</si>
  <si>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</si>
  <si>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</si>
  <si>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</si>
  <si>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</si>
  <si>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</si>
  <si>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</si>
  <si>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</si>
  <si>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</si>
  <si>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</si>
  <si>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</si>
  <si>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</si>
  <si>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</si>
  <si>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</si>
  <si>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</si>
  <si>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</si>
  <si>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</si>
  <si>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</si>
  <si>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</si>
  <si>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</si>
  <si>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</si>
  <si>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</si>
  <si>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</si>
  <si>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</si>
  <si>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</si>
  <si>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</si>
  <si>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</si>
  <si>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</si>
  <si>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</si>
  <si>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</si>
  <si>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</si>
  <si>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</si>
  <si>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</si>
  <si>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</si>
  <si>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</si>
  <si>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</si>
  <si>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</si>
  <si>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</si>
  <si>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</si>
  <si>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</si>
  <si>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</si>
  <si>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</si>
  <si>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</si>
  <si>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</si>
  <si>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</si>
  <si>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</si>
  <si>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</si>
  <si>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</si>
  <si>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</si>
  <si>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</si>
  <si>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</si>
  <si>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</si>
  <si>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</si>
  <si>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</si>
  <si>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</si>
  <si>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</si>
  <si>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</si>
  <si>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</si>
  <si>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</si>
  <si>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</si>
  <si>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</si>
  <si>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</si>
  <si>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</si>
  <si>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</si>
  <si>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</si>
  <si>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</si>
  <si>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</si>
  <si>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</si>
  <si>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</si>
  <si>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</si>
  <si>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</si>
  <si>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</si>
  <si>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</si>
  <si>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</si>
  <si>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</si>
  <si>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</si>
  <si>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</si>
  <si>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</si>
  <si>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</si>
  <si>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</si>
  <si>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</si>
  <si>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</si>
  <si>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</si>
  <si>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</si>
  <si>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</si>
  <si>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</si>
  <si>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</si>
  <si>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</si>
  <si>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</si>
  <si>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</si>
  <si>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</si>
  <si>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</si>
  <si>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</si>
  <si>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</si>
  <si>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</si>
  <si>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</si>
  <si>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</si>
  <si>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</si>
  <si>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</si>
  <si>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</si>
  <si>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</si>
  <si>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</si>
  <si>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</si>
  <si>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</si>
  <si>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</si>
  <si>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</si>
  <si>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</si>
  <si>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</si>
  <si>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</si>
  <si>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</si>
  <si>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</si>
  <si>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</si>
  <si>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</si>
  <si>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</si>
  <si>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</si>
  <si>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</si>
  <si>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</si>
  <si>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</si>
  <si>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</si>
  <si>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</si>
  <si>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</si>
  <si>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</si>
  <si>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</si>
  <si>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</si>
  <si>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</si>
  <si>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</si>
  <si>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</si>
  <si>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</si>
  <si>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</si>
  <si>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</si>
  <si>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</si>
  <si>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</si>
  <si>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</si>
  <si>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</si>
  <si>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</si>
  <si>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</si>
  <si>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</si>
  <si>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</si>
  <si>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</si>
  <si>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</si>
  <si>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</si>
  <si>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</si>
  <si>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</si>
  <si>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</si>
  <si>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</si>
  <si>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</si>
  <si>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</si>
  <si>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</si>
  <si>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</si>
  <si>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</si>
  <si>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</si>
  <si>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</si>
  <si>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</si>
  <si>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</si>
  <si>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</si>
  <si>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</si>
  <si>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</si>
  <si>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</si>
  <si>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</si>
  <si>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</si>
  <si>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</si>
  <si>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</si>
  <si>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</si>
  <si>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</si>
  <si>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</si>
  <si>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</si>
  <si>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</si>
  <si>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</si>
  <si>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</si>
  <si>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</si>
  <si>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</si>
  <si>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</si>
  <si>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</si>
  <si>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</si>
  <si>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</si>
  <si>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</si>
  <si>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</si>
  <si>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</si>
  <si>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</si>
  <si>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</si>
  <si>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</si>
  <si>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</si>
  <si>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</si>
  <si>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</si>
  <si>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</si>
  <si>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</si>
  <si>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</si>
  <si>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</si>
  <si>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</si>
  <si>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</si>
  <si>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</si>
  <si>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</si>
  <si>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</si>
  <si>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</si>
  <si>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</si>
  <si>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</si>
  <si>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</si>
  <si>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</si>
  <si>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</si>
  <si>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</si>
  <si>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</si>
  <si>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</si>
  <si>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</si>
  <si>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</si>
  <si>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</si>
  <si>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</si>
  <si>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</si>
  <si>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</si>
  <si>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</si>
  <si>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</si>
  <si>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</si>
  <si>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</si>
  <si>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</si>
  <si>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</si>
  <si>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</si>
  <si>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</si>
  <si>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</si>
  <si>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</si>
  <si>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</si>
  <si>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</si>
  <si>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</si>
  <si>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</si>
  <si>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</si>
  <si>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</si>
  <si>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</si>
  <si>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</si>
  <si>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</si>
  <si>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</si>
  <si>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</si>
  <si>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</si>
  <si>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</si>
  <si>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</si>
  <si>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</si>
  <si>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</si>
  <si>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</si>
  <si>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</si>
  <si>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</si>
  <si>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</si>
  <si>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</si>
  <si>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</si>
  <si>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</si>
  <si>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</si>
  <si>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</si>
  <si>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</si>
  <si>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</si>
  <si>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</si>
  <si>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</si>
  <si>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</si>
  <si>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</si>
  <si>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</si>
  <si>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</si>
  <si>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</si>
  <si>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</si>
  <si>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</si>
  <si>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</si>
  <si>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</si>
  <si>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</si>
  <si>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</si>
  <si>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</si>
  <si>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</si>
  <si>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</si>
  <si>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</si>
  <si>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</si>
  <si>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</si>
  <si>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</si>
  <si>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</si>
  <si>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</si>
  <si>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</si>
  <si>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</si>
  <si>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</si>
  <si>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</si>
  <si>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</si>
  <si>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</si>
  <si>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</si>
  <si>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</si>
  <si>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</si>
  <si>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</si>
  <si>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</si>
  <si>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</si>
  <si>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</si>
  <si>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</si>
  <si>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</si>
  <si>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</si>
  <si>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</si>
  <si>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</si>
  <si>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</si>
  <si>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</si>
  <si>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</si>
  <si>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</si>
  <si>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</si>
  <si>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</si>
  <si>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</si>
  <si>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</si>
  <si>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</si>
  <si>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</si>
  <si>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</si>
  <si>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</si>
  <si>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</si>
  <si>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</si>
  <si>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</si>
  <si>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</si>
  <si>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</si>
  <si>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</si>
  <si>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</si>
  <si>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</si>
  <si>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</si>
  <si>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</si>
  <si>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</si>
  <si>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</si>
  <si>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</si>
  <si>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</si>
  <si>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</si>
  <si>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</si>
  <si>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</si>
  <si>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</si>
  <si>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</si>
  <si>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</si>
  <si>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</si>
  <si>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</si>
  <si>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</si>
  <si>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</si>
  <si>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</si>
  <si>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</si>
  <si>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</si>
  <si>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</si>
  <si>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</si>
  <si>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</si>
  <si>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</si>
  <si>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</si>
  <si>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</si>
  <si>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</si>
  <si>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</si>
  <si>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</si>
  <si>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</si>
  <si>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</si>
  <si>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</si>
  <si>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</si>
  <si>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</si>
  <si>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</si>
  <si>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</si>
  <si>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</si>
  <si>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</si>
  <si>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</si>
  <si>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</si>
  <si>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</si>
  <si>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</si>
  <si>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</si>
  <si>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</si>
  <si>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</si>
  <si>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</si>
  <si>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</si>
  <si>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</si>
  <si>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</si>
  <si>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</si>
  <si>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</si>
  <si>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</si>
  <si>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</si>
  <si>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</si>
  <si>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</si>
  <si>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</si>
  <si>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</si>
  <si>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</si>
  <si>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</si>
  <si>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</si>
  <si>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</si>
  <si>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</si>
  <si>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</si>
  <si>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</si>
  <si>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</si>
  <si>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</si>
  <si>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</si>
  <si>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</si>
  <si>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</si>
  <si>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</si>
  <si>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</si>
  <si>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</si>
  <si>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</si>
  <si>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</si>
  <si>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</si>
  <si>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</si>
  <si>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</si>
  <si>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</si>
  <si>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</si>
  <si>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</si>
  <si>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</si>
  <si>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</si>
  <si>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</si>
  <si>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</si>
  <si>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</si>
  <si>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</si>
  <si>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</si>
  <si>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</si>
  <si>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</si>
  <si>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</si>
  <si>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</si>
  <si>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</si>
  <si>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</si>
  <si>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</si>
  <si>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</si>
  <si>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</si>
  <si>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</si>
  <si>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</si>
  <si>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</si>
  <si>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</si>
  <si>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</si>
  <si>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</si>
  <si>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</si>
  <si>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</si>
  <si>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</si>
  <si>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</si>
  <si>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</si>
  <si>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</si>
  <si>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</si>
  <si>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</si>
  <si>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</si>
  <si>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</si>
  <si>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</si>
  <si>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</si>
  <si>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</si>
  <si>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</si>
  <si>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</si>
  <si>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</si>
  <si>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</si>
  <si>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</si>
  <si>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</si>
  <si>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</si>
  <si>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</si>
  <si>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</si>
  <si>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</si>
  <si>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</si>
  <si>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</si>
  <si>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</si>
  <si>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</si>
  <si>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</si>
  <si>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</si>
  <si>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</si>
  <si>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</si>
  <si>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</si>
  <si>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</si>
  <si>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</si>
  <si>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</si>
  <si>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</si>
  <si>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</si>
  <si>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</si>
  <si>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</si>
  <si>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</si>
  <si>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</si>
  <si>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</si>
  <si>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</si>
  <si>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</si>
  <si>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</si>
  <si>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</si>
  <si>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</si>
  <si>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</si>
  <si>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</si>
  <si>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</si>
  <si>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</si>
  <si>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</si>
  <si>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</si>
  <si>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</si>
  <si>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</si>
  <si>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</si>
  <si>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</si>
  <si>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</si>
  <si>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</si>
  <si>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</si>
  <si>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</si>
  <si>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</si>
  <si>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</si>
  <si>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</si>
  <si>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</si>
  <si>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</si>
  <si>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</si>
  <si>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</si>
  <si>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</si>
  <si>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</si>
  <si>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</si>
  <si>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</si>
  <si>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</si>
  <si>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</si>
  <si>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</si>
  <si>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</si>
  <si>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</si>
  <si>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</si>
  <si>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</si>
  <si>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</si>
  <si>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</si>
  <si>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</si>
  <si>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</si>
  <si>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</si>
  <si>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</si>
  <si>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</si>
  <si>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</si>
  <si>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</si>
  <si>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</si>
  <si>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</si>
  <si>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</si>
  <si>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</si>
  <si>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</si>
  <si>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</si>
  <si>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</si>
  <si>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</si>
  <si>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</si>
  <si>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</si>
  <si>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</si>
  <si>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</si>
  <si>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</si>
  <si>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</si>
  <si>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</si>
  <si>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</si>
  <si>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</si>
  <si>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</si>
  <si>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</si>
  <si>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</si>
  <si>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</si>
  <si>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</si>
  <si>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</si>
  <si>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</si>
  <si>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</si>
  <si>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</si>
  <si>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</si>
  <si>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</si>
  <si>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</si>
  <si>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</si>
  <si>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</si>
  <si>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</si>
  <si>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</si>
  <si>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</si>
  <si>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</si>
  <si>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</si>
  <si>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</si>
  <si>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</si>
  <si>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</si>
  <si>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</si>
  <si>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</si>
  <si>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</si>
  <si>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</si>
  <si>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</si>
  <si>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</si>
  <si>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</si>
  <si>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</si>
  <si>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</si>
  <si>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</si>
  <si>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</si>
  <si>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</si>
  <si>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</si>
  <si>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</si>
  <si>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</si>
  <si>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</si>
  <si>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</si>
  <si>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</si>
  <si>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</si>
  <si>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</si>
  <si>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</si>
  <si>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</si>
  <si>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</si>
  <si>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</si>
  <si>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</si>
  <si>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</si>
  <si>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</si>
  <si>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</si>
  <si>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</si>
  <si>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</si>
  <si>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</si>
  <si>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</si>
  <si>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</si>
  <si>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</si>
  <si>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</si>
  <si>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</si>
  <si>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</si>
  <si>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</si>
  <si>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</si>
  <si>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</si>
  <si>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</si>
  <si>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</si>
  <si>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</si>
  <si>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</si>
  <si>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</si>
  <si>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</si>
  <si>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</si>
  <si>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</si>
  <si>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</si>
  <si>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</si>
  <si>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</si>
  <si>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</si>
  <si>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</si>
  <si>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</si>
  <si>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</si>
  <si>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</si>
  <si>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</si>
  <si>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</si>
  <si>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</si>
  <si>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</si>
  <si>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</si>
  <si>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</si>
  <si>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</si>
  <si>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</si>
  <si>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</si>
  <si>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</si>
  <si>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</si>
  <si>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</si>
  <si>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</si>
  <si>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</si>
  <si>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</si>
  <si>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</si>
  <si>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</si>
  <si>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</si>
  <si>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</si>
  <si>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</si>
  <si>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</si>
  <si>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</si>
  <si>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</si>
  <si>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</si>
  <si>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</si>
  <si>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</si>
  <si>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</si>
  <si>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</si>
  <si>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</si>
  <si>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</si>
  <si>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</si>
  <si>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</si>
  <si>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</si>
  <si>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</si>
  <si>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</si>
  <si>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</si>
  <si>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</si>
  <si>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</si>
  <si>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</si>
  <si>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</si>
  <si>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</si>
  <si>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</si>
  <si>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</si>
  <si>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</si>
  <si>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</si>
  <si>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</si>
  <si>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</si>
  <si>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</si>
  <si>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</si>
  <si>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</si>
  <si>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</si>
  <si>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</si>
  <si>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</si>
  <si>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</si>
  <si>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</si>
  <si>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</si>
  <si>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</si>
  <si>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</si>
  <si>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</si>
  <si>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</si>
  <si>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</si>
  <si>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</si>
  <si>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</si>
  <si>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</si>
  <si>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</si>
  <si>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</si>
  <si>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</si>
  <si>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</si>
  <si>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</si>
  <si>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</si>
  <si>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</si>
  <si>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</si>
  <si>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</si>
  <si>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</si>
  <si>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</si>
  <si>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</si>
  <si>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</si>
  <si>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</si>
  <si>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</si>
  <si>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</si>
  <si>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</si>
  <si>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</si>
  <si>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</si>
  <si>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</si>
  <si>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</si>
  <si>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</si>
  <si>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</si>
  <si>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</si>
  <si>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</si>
  <si>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</si>
  <si>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</si>
  <si>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</si>
  <si>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</si>
  <si>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</si>
  <si>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</si>
  <si>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</si>
  <si>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</si>
  <si>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</si>
  <si>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</si>
  <si>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</si>
  <si>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</si>
  <si>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</si>
  <si>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</si>
  <si>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</si>
  <si>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</si>
  <si>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</si>
  <si>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</si>
  <si>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</si>
  <si>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</si>
  <si>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</si>
  <si>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</si>
  <si>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</si>
  <si>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</si>
  <si>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</si>
  <si>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</si>
  <si>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</si>
  <si>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</si>
  <si>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</si>
  <si>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</si>
  <si>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</si>
  <si>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</si>
  <si>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</si>
  <si>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</si>
  <si>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</si>
  <si>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</si>
  <si>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</si>
  <si>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</si>
  <si>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</si>
  <si>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</si>
  <si>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</si>
  <si>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</si>
  <si>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</si>
  <si>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</si>
  <si>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</si>
  <si>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</si>
  <si>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</si>
  <si>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</si>
  <si>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</si>
  <si>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</si>
  <si>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</si>
  <si>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</si>
  <si>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</si>
  <si>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</si>
  <si>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</si>
  <si>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</si>
  <si>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</si>
  <si>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</si>
  <si>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</si>
  <si>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</si>
  <si>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</si>
  <si>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</si>
  <si>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</si>
  <si>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</si>
  <si>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</si>
  <si>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</si>
  <si>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</si>
  <si>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</si>
  <si>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</si>
  <si>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</si>
  <si>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</si>
  <si>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</si>
  <si>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</si>
  <si>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</si>
  <si>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</si>
  <si>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</si>
  <si>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</si>
  <si>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</si>
  <si>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</si>
  <si>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</si>
  <si>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</si>
  <si>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</si>
  <si>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</si>
  <si>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</si>
  <si>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</si>
  <si>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</si>
  <si>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</si>
  <si>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</si>
  <si>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</si>
  <si>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</si>
  <si>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</si>
  <si>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</si>
  <si>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</si>
  <si>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</si>
  <si>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</si>
  <si>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</si>
  <si>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</si>
  <si>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</si>
  <si>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</si>
  <si>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</si>
  <si>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</si>
  <si>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</si>
  <si>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</si>
  <si>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</si>
  <si>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</si>
  <si>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</si>
  <si>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</si>
  <si>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</si>
  <si>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</si>
  <si>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</si>
  <si>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</si>
  <si>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</si>
  <si>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</si>
  <si>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</si>
  <si>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</si>
  <si>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</si>
  <si>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</si>
  <si>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</si>
  <si>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</si>
  <si>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</si>
  <si>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</si>
  <si>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</si>
  <si>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</si>
  <si>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</si>
  <si>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</si>
  <si>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</si>
  <si>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</si>
  <si>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</si>
  <si>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</si>
  <si>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</si>
  <si>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</si>
  <si>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</si>
  <si>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</si>
  <si>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</si>
  <si>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</si>
  <si>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</si>
  <si>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</si>
  <si>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</si>
  <si>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</si>
  <si>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</si>
  <si>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</si>
  <si>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</si>
  <si>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</si>
  <si>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</si>
  <si>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</si>
  <si>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</si>
  <si>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</si>
  <si>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</si>
  <si>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</si>
  <si>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</si>
  <si>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</si>
  <si>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</si>
  <si>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</si>
  <si>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</si>
  <si>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</si>
  <si>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</si>
  <si>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</si>
  <si>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</si>
  <si>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</si>
  <si>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</si>
  <si>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</si>
  <si>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</si>
  <si>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</si>
  <si>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</si>
  <si>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</si>
  <si>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</si>
  <si>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</si>
  <si>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</si>
  <si>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</si>
  <si>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</si>
  <si>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</si>
  <si>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</si>
  <si>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</si>
  <si>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</si>
  <si>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</si>
  <si>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</si>
  <si>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</si>
  <si>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</si>
  <si>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</si>
  <si>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</si>
  <si>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</si>
  <si>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</si>
  <si>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</si>
  <si>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</si>
  <si>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</si>
  <si>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</si>
  <si>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</si>
  <si>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</si>
  <si>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</si>
  <si>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</si>
  <si>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</si>
  <si>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</si>
  <si>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</si>
  <si>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</si>
  <si>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</si>
  <si>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</si>
  <si>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</si>
  <si>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</si>
  <si>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</si>
  <si>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</si>
  <si>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</si>
  <si>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</si>
  <si>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</si>
  <si>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</si>
  <si>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</si>
  <si>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</si>
  <si>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</si>
  <si>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</si>
  <si>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</si>
  <si>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</si>
  <si>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</si>
  <si>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</si>
  <si>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</si>
  <si>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</si>
  <si>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</si>
  <si>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</si>
  <si>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</si>
  <si>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</si>
  <si>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</si>
  <si>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</si>
  <si>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</si>
  <si>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</si>
  <si>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</si>
  <si>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</si>
  <si>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</si>
  <si>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</si>
  <si>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</si>
  <si>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</si>
  <si>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</si>
  <si>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</si>
  <si>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</si>
  <si>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</si>
  <si>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</si>
  <si>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</si>
  <si>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</si>
  <si>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</si>
  <si>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</si>
  <si>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</si>
  <si>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</si>
  <si>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</si>
  <si>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</si>
  <si>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</si>
  <si>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</si>
  <si>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</si>
  <si>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</si>
  <si>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</si>
  <si>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</si>
  <si>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</si>
  <si>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</si>
  <si>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</si>
  <si>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</si>
  <si>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</si>
  <si>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</si>
  <si>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</si>
  <si>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</si>
  <si>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</si>
  <si>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</si>
  <si>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</si>
  <si>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</si>
  <si>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</si>
  <si>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</si>
  <si>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</si>
  <si>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</si>
  <si>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</si>
  <si>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</si>
  <si>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</si>
  <si>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</si>
  <si>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</si>
  <si>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</si>
  <si>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</si>
  <si>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</si>
  <si>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</si>
  <si>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</si>
  <si>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</si>
  <si>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</si>
  <si>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</si>
  <si>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</si>
  <si>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</si>
  <si>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</si>
  <si>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</si>
  <si>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</si>
  <si>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</si>
  <si>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</si>
  <si>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</si>
  <si>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</si>
  <si>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</si>
  <si>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</si>
  <si>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</si>
  <si>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</si>
  <si>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</si>
  <si>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</si>
  <si>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</si>
  <si>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</si>
  <si>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</si>
  <si>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</si>
  <si>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</si>
  <si>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</si>
  <si>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</si>
  <si>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</si>
  <si>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</si>
  <si>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</si>
  <si>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</si>
  <si>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</si>
  <si>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</si>
  <si>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</si>
  <si>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</si>
  <si>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</si>
  <si>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</si>
  <si>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</si>
  <si>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</si>
  <si>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</si>
  <si>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</si>
  <si>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</si>
  <si>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</si>
  <si>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</si>
  <si>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</si>
  <si>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</si>
  <si>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</si>
  <si>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</si>
  <si>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</si>
  <si>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</si>
  <si>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</si>
  <si>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</si>
  <si>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</si>
  <si>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</si>
  <si>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</si>
  <si>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</si>
  <si>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</si>
  <si>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</si>
  <si>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</si>
  <si>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</si>
  <si>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</si>
  <si>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</si>
  <si>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</si>
  <si>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</si>
  <si>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</si>
  <si>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</si>
  <si>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</si>
  <si>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</si>
  <si>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</si>
  <si>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</si>
  <si>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</si>
  <si>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</si>
  <si>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</si>
  <si>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</si>
  <si>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</si>
  <si>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</si>
  <si>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</si>
  <si>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</si>
  <si>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</si>
  <si>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</si>
  <si>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</si>
  <si>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</si>
  <si>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</si>
  <si>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</si>
  <si>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</si>
  <si>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</si>
  <si>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</si>
  <si>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</si>
  <si>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</si>
  <si>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</si>
  <si>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</si>
  <si>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</si>
  <si>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</si>
  <si>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</si>
  <si>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</si>
  <si>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</si>
  <si>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</si>
  <si>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</si>
  <si>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</si>
  <si>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</si>
  <si>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</si>
  <si>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</si>
  <si>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</si>
  <si>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</si>
  <si>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</si>
  <si>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</si>
  <si>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</si>
  <si>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</si>
  <si>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</si>
  <si>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</si>
  <si>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</si>
  <si>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</si>
  <si>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</si>
  <si>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</si>
  <si>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</si>
  <si>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</si>
  <si>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</si>
  <si>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</si>
  <si>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</si>
  <si>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</si>
  <si>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</si>
  <si>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</si>
  <si>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</si>
  <si>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</si>
  <si>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</si>
  <si>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</si>
  <si>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</si>
  <si>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</si>
  <si>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</si>
  <si>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</si>
  <si>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</si>
  <si>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</si>
  <si>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</si>
  <si>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</si>
  <si>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</si>
  <si>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</si>
  <si>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</si>
  <si>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</si>
  <si>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</si>
  <si>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</si>
  <si>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</si>
  <si>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</si>
  <si>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</si>
  <si>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</si>
  <si>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</si>
  <si>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</si>
  <si>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</si>
  <si>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</si>
  <si>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</si>
  <si>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</si>
  <si>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</si>
  <si>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</si>
  <si>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</si>
  <si>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</si>
  <si>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</si>
  <si>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</si>
  <si>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</si>
  <si>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</si>
  <si>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</si>
  <si>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</si>
  <si>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</si>
  <si>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</si>
  <si>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</si>
  <si>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</si>
  <si>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</si>
  <si>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</si>
  <si>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</si>
  <si>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</si>
  <si>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</si>
  <si>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</si>
  <si>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</si>
  <si>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</si>
  <si>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</si>
  <si>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</si>
  <si>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</si>
  <si>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</si>
  <si>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</si>
  <si>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</si>
  <si>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</si>
  <si>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</si>
  <si>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</si>
  <si>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</si>
  <si>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</si>
  <si>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</si>
  <si>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</si>
  <si>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</si>
  <si>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</si>
  <si>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</si>
  <si>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</si>
  <si>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</si>
  <si>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</si>
  <si>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</si>
  <si>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</si>
  <si>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</si>
  <si>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</si>
  <si>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</si>
  <si>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</si>
  <si>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</si>
  <si>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</si>
  <si>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</si>
  <si>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</si>
  <si>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</si>
  <si>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</si>
  <si>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</si>
  <si>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</si>
  <si>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</si>
  <si>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</si>
  <si>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</si>
  <si>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</si>
  <si>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</si>
  <si>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</si>
  <si>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</si>
  <si>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</si>
  <si>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</si>
  <si>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</si>
  <si>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</si>
  <si>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</si>
  <si>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</si>
  <si>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</si>
  <si>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</si>
  <si>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</si>
  <si>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</si>
  <si>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</si>
  <si>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</si>
  <si>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</si>
  <si>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</si>
  <si>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</si>
  <si>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</si>
  <si>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</si>
  <si>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</si>
  <si>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</si>
  <si>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</si>
  <si>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</si>
  <si>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</si>
  <si>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</si>
  <si>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</si>
  <si>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</si>
  <si>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</si>
  <si>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</si>
  <si>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</si>
  <si>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</si>
  <si>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</si>
  <si>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</si>
  <si>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</si>
  <si>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</si>
  <si>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</si>
  <si>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</si>
  <si>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</si>
  <si>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</si>
  <si>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</si>
  <si>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</si>
  <si>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</si>
  <si>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</si>
  <si>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</si>
  <si>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</si>
  <si>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</si>
  <si>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</si>
  <si>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</si>
  <si>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</si>
  <si>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</si>
  <si>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</si>
  <si>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</si>
  <si>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</si>
  <si>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</si>
  <si>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</si>
  <si>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</si>
  <si>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</si>
  <si>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</si>
  <si>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</si>
  <si>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</si>
  <si>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</si>
  <si>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</si>
  <si>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</si>
  <si>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</si>
  <si>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</si>
  <si>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</si>
  <si>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</si>
  <si>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</si>
  <si>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</si>
  <si>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</si>
  <si>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</si>
  <si>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</si>
  <si>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</si>
  <si>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</si>
  <si>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</si>
  <si>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</si>
  <si>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</si>
  <si>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</si>
  <si>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</si>
  <si>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</si>
  <si>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</si>
  <si>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</si>
  <si>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</si>
  <si>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</si>
  <si>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</si>
  <si>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</si>
  <si>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</si>
  <si>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</si>
  <si>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</si>
  <si>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</si>
  <si>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</si>
  <si>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</si>
  <si>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</si>
  <si>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</si>
  <si>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</si>
  <si>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</si>
  <si>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</si>
  <si>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</si>
  <si>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</si>
  <si>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</si>
  <si>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</si>
  <si>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</si>
  <si>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</si>
  <si>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</si>
  <si>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</si>
  <si>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</si>
  <si>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</si>
  <si>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</si>
  <si>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</si>
  <si>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</si>
  <si>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</si>
  <si>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</si>
  <si>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</si>
  <si>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</si>
  <si>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</si>
  <si>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</si>
  <si>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</si>
  <si>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</si>
  <si>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</si>
  <si>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</si>
  <si>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</si>
  <si>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</si>
  <si>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</si>
  <si>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</si>
  <si>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</si>
  <si>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</si>
  <si>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</si>
  <si>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</si>
  <si>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</si>
  <si>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</si>
  <si>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</si>
  <si>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</si>
  <si>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</si>
  <si>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</si>
  <si>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</si>
  <si>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</si>
  <si>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</si>
  <si>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</si>
  <si>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</si>
  <si>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</si>
  <si>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</si>
  <si>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</si>
  <si>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</si>
  <si>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</si>
  <si>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</si>
  <si>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</si>
  <si>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</si>
  <si>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</si>
  <si>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</si>
  <si>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</si>
  <si>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</si>
  <si>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</si>
  <si>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</si>
  <si>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</si>
  <si>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</si>
  <si>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</si>
  <si>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</si>
  <si>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</si>
  <si>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</si>
  <si>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</si>
  <si>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</si>
  <si>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</si>
  <si>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</si>
  <si>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</si>
  <si>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</si>
  <si>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</si>
  <si>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</si>
  <si>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</si>
  <si>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</si>
  <si>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</si>
  <si>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</si>
  <si>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</si>
  <si>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</si>
  <si>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</si>
  <si>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</si>
  <si>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</si>
  <si>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</si>
  <si>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</si>
  <si>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</si>
  <si>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</si>
  <si>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</si>
  <si>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</si>
  <si>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</si>
  <si>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</si>
  <si>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</si>
  <si>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</si>
  <si>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</si>
  <si>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</si>
  <si>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</si>
  <si>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</si>
  <si>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</si>
  <si>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</si>
  <si>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</si>
  <si>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</si>
  <si>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</si>
  <si>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</si>
  <si>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</si>
  <si>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</si>
  <si>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</si>
  <si>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</si>
  <si>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</si>
  <si>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</si>
  <si>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</si>
  <si>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</si>
  <si>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</si>
  <si>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</si>
  <si>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</si>
  <si>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</si>
  <si>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</si>
  <si>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</si>
  <si>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</si>
  <si>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</si>
  <si>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</si>
  <si>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</si>
  <si>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</si>
  <si>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</si>
  <si>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</si>
  <si>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</si>
  <si>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</si>
  <si>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</si>
  <si>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</si>
  <si>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</si>
  <si>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</si>
  <si>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</si>
  <si>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</si>
  <si>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</si>
  <si>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</si>
  <si>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</si>
  <si>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</si>
  <si>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</si>
  <si>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</si>
  <si>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</si>
  <si>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</si>
  <si>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</si>
  <si>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</si>
  <si>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</si>
  <si>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</si>
  <si>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</si>
  <si>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</si>
  <si>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</si>
  <si>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</si>
  <si>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</si>
  <si>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</si>
  <si>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</si>
  <si>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</si>
  <si>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</si>
  <si>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</si>
  <si>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</si>
  <si>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</si>
  <si>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</si>
  <si>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</si>
  <si>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</si>
  <si>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</si>
  <si>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</si>
  <si>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</si>
  <si>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</si>
  <si>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</si>
  <si>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</si>
  <si>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</si>
  <si>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</si>
  <si>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</si>
  <si>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</si>
  <si>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</si>
  <si>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</si>
  <si>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</si>
  <si>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</si>
  <si>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</si>
  <si>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</si>
  <si>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</si>
  <si>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</si>
  <si>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</si>
  <si>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</si>
  <si>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</si>
  <si>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</si>
  <si>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</si>
  <si>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</si>
  <si>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</si>
  <si>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</si>
  <si>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</si>
  <si>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</si>
  <si>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</si>
  <si>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</si>
  <si>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</si>
  <si>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</si>
  <si>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</si>
  <si>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</si>
  <si>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</si>
  <si>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</si>
  <si>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</si>
  <si>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</si>
  <si>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</si>
  <si>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</si>
  <si>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</si>
  <si>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</si>
  <si>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</si>
  <si>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</si>
  <si>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</si>
  <si>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</si>
  <si>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</si>
  <si>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</si>
  <si>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</si>
  <si>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</si>
  <si>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</si>
  <si>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</si>
  <si>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</si>
  <si>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</si>
  <si>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</si>
  <si>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</si>
  <si>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</si>
  <si>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</si>
  <si>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</si>
  <si>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</si>
  <si>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</si>
  <si>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</si>
  <si>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</si>
  <si>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</si>
  <si>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</si>
  <si>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</si>
  <si>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</si>
  <si>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</si>
  <si>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</si>
  <si>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</si>
  <si>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</si>
  <si>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</si>
  <si>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</si>
  <si>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</si>
  <si>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</si>
  <si>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</si>
  <si>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</si>
  <si>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</si>
  <si>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</si>
  <si>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</si>
  <si>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</si>
  <si>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</si>
  <si>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</si>
  <si>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</si>
  <si>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</si>
  <si>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</si>
  <si>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</si>
  <si>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</si>
  <si>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</si>
  <si>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</si>
  <si>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</si>
  <si>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</si>
  <si>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</si>
  <si>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</si>
  <si>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</si>
  <si>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</si>
  <si>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</si>
  <si>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</si>
  <si>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</si>
  <si>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</si>
  <si>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</si>
  <si>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</si>
  <si>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</si>
  <si>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</si>
  <si>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</si>
  <si>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</si>
  <si>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</si>
  <si>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</si>
  <si>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</si>
  <si>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</si>
  <si>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</si>
  <si>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</si>
  <si>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</si>
  <si>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</si>
  <si>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</si>
  <si>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</si>
  <si>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</si>
  <si>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</si>
  <si>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</si>
  <si>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</si>
  <si>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</si>
  <si>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</si>
  <si>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</si>
  <si>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</si>
  <si>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</si>
  <si>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</si>
  <si>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</si>
  <si>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</si>
  <si>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</si>
  <si>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</si>
  <si>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</si>
  <si>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</si>
  <si>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</si>
  <si>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</si>
  <si>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</si>
  <si>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</si>
  <si>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</si>
  <si>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</si>
  <si>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</si>
  <si>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</si>
  <si>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</si>
  <si>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</si>
  <si>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</si>
  <si>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</si>
  <si>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</si>
  <si>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</si>
  <si>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</si>
  <si>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</si>
  <si>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</si>
  <si>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</si>
  <si>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</si>
  <si>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</si>
  <si>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</si>
  <si>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</si>
  <si>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</si>
  <si>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</si>
  <si>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</si>
  <si>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</si>
  <si>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</si>
  <si>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</si>
  <si>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</si>
  <si>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</si>
  <si>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</si>
  <si>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</si>
  <si>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</si>
  <si>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</si>
  <si>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</si>
  <si>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</si>
  <si>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</si>
  <si>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</si>
  <si>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</si>
  <si>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</si>
  <si>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</si>
  <si>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</si>
  <si>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</si>
  <si>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</si>
  <si>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</si>
  <si>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</si>
  <si>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</si>
  <si>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</si>
  <si>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</si>
  <si>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</si>
  <si>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</si>
  <si>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</si>
  <si>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</si>
  <si>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</si>
  <si>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</si>
  <si>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</si>
  <si>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</si>
  <si>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</si>
  <si>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</si>
  <si>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</si>
  <si>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</si>
  <si>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</si>
  <si>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</si>
  <si>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</si>
  <si>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</si>
  <si>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</si>
  <si>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</si>
  <si>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</si>
  <si>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</si>
  <si>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</si>
  <si>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</si>
  <si>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</si>
  <si>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</si>
  <si>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</si>
  <si>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</si>
  <si>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</si>
  <si>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</si>
  <si>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</si>
  <si>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</si>
  <si>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</si>
  <si>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</si>
  <si>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</si>
  <si>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</si>
  <si>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</si>
  <si>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</si>
  <si>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</si>
  <si>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</si>
  <si>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</si>
  <si>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</si>
  <si>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</si>
  <si>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</si>
  <si>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</si>
  <si>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</si>
  <si>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</si>
  <si>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</si>
  <si>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</si>
  <si>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</si>
  <si>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</si>
  <si>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</si>
  <si>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</si>
  <si>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</si>
  <si>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</si>
  <si>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</si>
  <si>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</si>
  <si>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</si>
  <si>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</si>
  <si>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</si>
  <si>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</si>
  <si>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</si>
  <si>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</si>
  <si>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</si>
  <si>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</si>
  <si>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</si>
  <si>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</si>
  <si>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</si>
  <si>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</si>
  <si>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</si>
  <si>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</si>
  <si>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</si>
  <si>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</si>
  <si>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</si>
  <si>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</si>
  <si>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</si>
  <si>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</si>
  <si>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</si>
  <si>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</si>
  <si>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</si>
  <si>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</si>
  <si>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</si>
  <si>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</si>
  <si>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</si>
  <si>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</si>
  <si>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</si>
  <si>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</si>
  <si>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</si>
  <si>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</si>
  <si>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</si>
  <si>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</si>
  <si>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</si>
  <si>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</si>
  <si>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</si>
  <si>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</si>
  <si>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</si>
  <si>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</si>
  <si>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</si>
  <si>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</si>
  <si>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</si>
  <si>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</si>
  <si>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</si>
  <si>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</si>
  <si>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</si>
  <si>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</si>
  <si>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</si>
  <si>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</si>
  <si>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</si>
  <si>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</si>
  <si>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</si>
  <si>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</si>
  <si>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</si>
  <si>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</si>
  <si>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</si>
  <si>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</si>
  <si>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</si>
  <si>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</si>
  <si>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</si>
  <si>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</si>
  <si>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</si>
  <si>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</si>
  <si>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</si>
  <si>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</si>
  <si>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</si>
  <si>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</si>
  <si>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</si>
  <si>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</si>
  <si>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</si>
  <si>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</si>
  <si>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</si>
  <si>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</si>
  <si>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</si>
  <si>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</si>
  <si>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</si>
  <si>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</si>
  <si>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</si>
  <si>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</si>
  <si>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</si>
  <si>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</si>
  <si>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</si>
  <si>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</si>
  <si>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</si>
  <si>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</si>
  <si>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</si>
  <si>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</si>
  <si>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</si>
  <si>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</si>
  <si>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</si>
  <si>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</si>
  <si>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</si>
  <si>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</si>
  <si>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</si>
  <si>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</si>
  <si>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</si>
  <si>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</si>
  <si>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</si>
  <si>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</si>
  <si>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</si>
  <si>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</si>
  <si>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</si>
  <si>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</si>
  <si>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</si>
  <si>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</si>
  <si>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</si>
  <si>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</si>
  <si>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</si>
  <si>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</si>
  <si>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</si>
  <si>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</si>
  <si>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</si>
  <si>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</si>
  <si>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</si>
  <si>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</si>
  <si>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</si>
  <si>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</si>
  <si>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</si>
  <si>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</si>
  <si>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</si>
  <si>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</si>
  <si>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</si>
  <si>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</si>
  <si>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</si>
  <si>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</si>
  <si>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</si>
  <si>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</si>
  <si>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</si>
  <si>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</si>
  <si>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</si>
  <si>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</si>
  <si>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</si>
  <si>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</si>
  <si>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</si>
  <si>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</si>
  <si>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</si>
  <si>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</si>
  <si>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</si>
  <si>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</si>
  <si>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</si>
  <si>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</si>
  <si>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</si>
  <si>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</si>
  <si>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</si>
  <si>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</si>
  <si>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</si>
  <si>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</si>
  <si>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</si>
  <si>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</si>
  <si>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</si>
  <si>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</si>
  <si>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</si>
  <si>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</si>
  <si>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</si>
  <si>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</si>
  <si>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</si>
  <si>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</si>
  <si>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</si>
  <si>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</si>
  <si>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</si>
  <si>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</si>
  <si>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</si>
  <si>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</si>
  <si>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</si>
  <si>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</si>
  <si>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</si>
  <si>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</si>
  <si>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</si>
  <si>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</si>
  <si>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</si>
  <si>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</si>
  <si>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</si>
  <si>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</si>
  <si>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</si>
  <si>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</si>
  <si>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</si>
  <si>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</si>
  <si>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</si>
  <si>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</si>
  <si>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</si>
  <si>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</si>
  <si>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</si>
  <si>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</si>
  <si>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</si>
  <si>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</si>
  <si>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</si>
  <si>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</si>
  <si>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</si>
  <si>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</si>
  <si>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</si>
  <si>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</si>
  <si>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</si>
  <si>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</si>
  <si>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</si>
  <si>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</si>
  <si>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</si>
  <si>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</si>
  <si>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</si>
  <si>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</si>
  <si>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</si>
  <si>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</si>
  <si>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</si>
  <si>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</si>
  <si>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</si>
  <si>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</si>
  <si>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</si>
  <si>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</si>
  <si>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</si>
  <si>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</si>
  <si>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</si>
  <si>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</si>
  <si>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</si>
  <si>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</si>
  <si>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</si>
  <si>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</si>
  <si>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</si>
  <si>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</si>
  <si>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</si>
  <si>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</si>
  <si>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</si>
  <si>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</si>
  <si>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</si>
  <si>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</si>
  <si>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</si>
  <si>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</si>
  <si>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</si>
  <si>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</si>
  <si>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</si>
  <si>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</si>
  <si>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</si>
  <si>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</si>
  <si>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</si>
  <si>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</si>
  <si>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</si>
  <si>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</si>
  <si>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</si>
  <si>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</si>
  <si>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</si>
  <si>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</si>
  <si>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</si>
  <si>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</si>
  <si>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</si>
  <si>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</si>
  <si>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</si>
  <si>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</si>
  <si>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</si>
  <si>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</si>
  <si>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</si>
  <si>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</si>
  <si>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</si>
  <si>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</si>
  <si>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</si>
  <si>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</si>
  <si>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</si>
  <si>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</si>
  <si>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</si>
  <si>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</si>
  <si>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</si>
  <si>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</si>
  <si>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</si>
  <si>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</si>
  <si>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</si>
  <si>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</si>
  <si>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</si>
  <si>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</si>
  <si>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</si>
  <si>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</si>
  <si>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</si>
  <si>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</si>
  <si>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</si>
  <si>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</si>
  <si>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</si>
  <si>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</si>
  <si>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</si>
  <si>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</si>
  <si>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</si>
  <si>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</si>
  <si>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</si>
  <si>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</si>
  <si>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</si>
  <si>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</si>
  <si>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</si>
  <si>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</si>
  <si>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</si>
  <si>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</si>
  <si>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</si>
  <si>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</si>
  <si>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</si>
  <si>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</si>
  <si>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</si>
  <si>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</si>
  <si>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</si>
  <si>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</si>
  <si>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</si>
  <si>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</si>
  <si>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</si>
  <si>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</si>
  <si>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</si>
  <si>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</si>
  <si>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</si>
  <si>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</si>
  <si>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</si>
  <si>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</si>
  <si>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</si>
  <si>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</si>
  <si>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</si>
  <si>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</si>
  <si>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</si>
  <si>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</si>
  <si>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</si>
  <si>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</si>
  <si>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</si>
  <si>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</si>
  <si>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</si>
  <si>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</si>
  <si>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</si>
  <si>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</si>
  <si>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</si>
  <si>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</si>
  <si>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</si>
  <si>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</si>
  <si>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</si>
  <si>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</si>
  <si>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</si>
  <si>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</si>
  <si>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</si>
  <si>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</si>
  <si>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</si>
  <si>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</si>
  <si>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</si>
  <si>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</si>
  <si>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</si>
  <si>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</si>
  <si>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</si>
  <si>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</si>
  <si>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</si>
  <si>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</si>
  <si>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</si>
  <si>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</si>
  <si>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</si>
  <si>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</si>
  <si>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</si>
  <si>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</si>
  <si>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</si>
  <si>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</si>
  <si>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</si>
  <si>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</si>
  <si>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</si>
  <si>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</si>
  <si>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</si>
  <si>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</si>
  <si>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</si>
  <si>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</si>
  <si>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</si>
  <si>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</si>
  <si>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</si>
  <si>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</si>
  <si>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</si>
  <si>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</si>
  <si>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</si>
  <si>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</si>
  <si>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</si>
  <si>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</si>
  <si>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</si>
  <si>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</si>
  <si>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</si>
  <si>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</si>
  <si>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</si>
  <si>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</si>
  <si>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</si>
  <si>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</si>
  <si>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</si>
  <si>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</si>
  <si>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</si>
  <si>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</si>
  <si>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</si>
  <si>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</si>
  <si>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</si>
  <si>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</si>
  <si>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</si>
  <si>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</si>
  <si>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</si>
  <si>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</si>
  <si>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</si>
  <si>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</si>
  <si>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</si>
  <si>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</si>
  <si>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</si>
  <si>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</si>
  <si>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</si>
  <si>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</si>
  <si>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</si>
  <si>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</si>
  <si>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</si>
  <si>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</si>
  <si>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</si>
  <si>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</si>
  <si>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</si>
  <si>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</si>
  <si>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</si>
  <si>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</si>
  <si>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</si>
  <si>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</si>
  <si>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</si>
  <si>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</si>
  <si>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</si>
  <si>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</si>
  <si>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</si>
  <si>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</si>
  <si>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</si>
  <si>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</si>
  <si>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</si>
  <si>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</si>
  <si>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</si>
  <si>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</si>
  <si>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</si>
  <si>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</si>
  <si>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</si>
  <si>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</si>
  <si>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</si>
  <si>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</si>
  <si>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</si>
  <si>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</si>
  <si>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</si>
  <si>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</si>
  <si>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</si>
  <si>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</si>
  <si>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</si>
  <si>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</si>
  <si>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</si>
  <si>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</si>
  <si>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</si>
  <si>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</si>
  <si>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</si>
  <si>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</si>
  <si>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</si>
  <si>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</si>
  <si>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</si>
  <si>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</si>
  <si>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</si>
  <si>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</si>
  <si>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</si>
  <si>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</si>
  <si>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</si>
  <si>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</si>
  <si>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</si>
  <si>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</si>
  <si>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</si>
  <si>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</si>
  <si>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</si>
  <si>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</si>
  <si>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</si>
  <si>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</si>
  <si>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</si>
  <si>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</si>
  <si>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</si>
  <si>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</si>
  <si>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</si>
  <si>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</si>
  <si>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</si>
  <si>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</si>
  <si>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</si>
  <si>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</si>
  <si>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</si>
  <si>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</si>
  <si>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</si>
  <si>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</si>
  <si>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</si>
  <si>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</si>
  <si>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</si>
  <si>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</si>
  <si>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</si>
  <si>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</si>
  <si>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</si>
  <si>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</si>
  <si>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</si>
  <si>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</si>
  <si>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</si>
  <si>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</si>
  <si>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</si>
  <si>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</si>
  <si>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</si>
  <si>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</si>
  <si>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</si>
  <si>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</si>
  <si>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</si>
  <si>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</si>
  <si>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</si>
  <si>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</si>
  <si>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</si>
  <si>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</si>
  <si>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</si>
  <si>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</si>
  <si>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</si>
  <si>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</si>
  <si>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</si>
  <si>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</si>
  <si>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</si>
  <si>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</si>
  <si>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</si>
  <si>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</si>
  <si>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</si>
  <si>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</si>
  <si>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</si>
  <si>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</si>
  <si>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</si>
  <si>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</si>
  <si>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</si>
  <si>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</si>
  <si>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</si>
  <si>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</si>
  <si>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</si>
  <si>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</si>
  <si>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</si>
  <si>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</si>
  <si>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</si>
  <si>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</si>
  <si>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</si>
  <si>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</si>
  <si>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</si>
  <si>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</si>
  <si>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</si>
  <si>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</si>
  <si>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</si>
  <si>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</si>
  <si>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</si>
  <si>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</si>
  <si>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</si>
  <si>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</si>
  <si>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</si>
  <si>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</si>
  <si>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</si>
  <si>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</si>
  <si>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</si>
  <si>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</si>
  <si>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</si>
  <si>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</si>
  <si>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</si>
  <si>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</si>
  <si>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</si>
  <si>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</si>
  <si>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</si>
  <si>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</si>
  <si>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</si>
  <si>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</si>
  <si>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</si>
  <si>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</si>
  <si>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</si>
  <si>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</si>
  <si>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</si>
  <si>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</si>
  <si>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</si>
  <si>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</si>
  <si>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</si>
  <si>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</si>
  <si>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</si>
  <si>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</si>
  <si>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</si>
  <si>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</si>
  <si>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</si>
  <si>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</si>
  <si>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</si>
  <si>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</si>
  <si>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</si>
  <si>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</si>
  <si>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</si>
  <si>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</si>
  <si>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</si>
  <si>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</si>
  <si>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</si>
  <si>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</si>
  <si>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</si>
  <si>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</si>
  <si>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</si>
  <si>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</si>
  <si>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</si>
  <si>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</si>
  <si>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</si>
  <si>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</si>
  <si>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</si>
  <si>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</si>
  <si>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</si>
  <si>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</si>
  <si>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</si>
  <si>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</si>
  <si>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</si>
  <si>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</si>
  <si>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</si>
  <si>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</si>
  <si>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</si>
  <si>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</si>
  <si>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</si>
  <si>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</si>
  <si>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</si>
  <si>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</si>
  <si>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</si>
  <si>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</si>
  <si>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</si>
  <si>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</si>
  <si>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</si>
  <si>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</si>
  <si>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</si>
  <si>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</si>
  <si>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</si>
  <si>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</si>
  <si>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</si>
  <si>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</si>
  <si>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</si>
  <si>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</si>
  <si>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</si>
  <si>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</si>
  <si>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</si>
  <si>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</si>
  <si>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</si>
  <si>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</si>
  <si>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</si>
  <si>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</si>
  <si>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</si>
  <si>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</si>
  <si>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</si>
  <si>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</si>
  <si>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</si>
  <si>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</si>
  <si>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</si>
  <si>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</si>
  <si>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</si>
  <si>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</si>
  <si>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</si>
  <si>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</si>
  <si>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</si>
  <si>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</si>
  <si>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</si>
  <si>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</si>
  <si>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</si>
  <si>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</si>
  <si>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</si>
  <si>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</si>
  <si>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</si>
  <si>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</si>
  <si>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</si>
  <si>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</si>
  <si>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</si>
  <si>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</si>
  <si>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</si>
  <si>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</si>
  <si>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</si>
  <si>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</si>
  <si>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</si>
  <si>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</si>
  <si>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</si>
  <si>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</si>
  <si>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</si>
  <si>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</si>
  <si>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</si>
  <si>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</si>
  <si>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</si>
  <si>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</si>
  <si>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</si>
  <si>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</si>
  <si>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</si>
  <si>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</si>
  <si>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</si>
  <si>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</si>
  <si>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</si>
  <si>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</si>
  <si>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</si>
  <si>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</si>
  <si>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</si>
  <si>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</si>
  <si>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</si>
  <si>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</si>
  <si>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</si>
  <si>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</si>
  <si>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</si>
  <si>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</si>
  <si>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</si>
  <si>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</si>
  <si>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</si>
  <si>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</si>
  <si>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</si>
  <si>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</si>
  <si>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</si>
  <si>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</si>
  <si>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</si>
  <si>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</si>
  <si>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</si>
  <si>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</si>
  <si>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</si>
  <si>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</si>
  <si>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</si>
  <si>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</si>
  <si>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</si>
  <si>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</si>
  <si>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</si>
  <si>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</si>
  <si>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</si>
  <si>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</si>
  <si>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</si>
  <si>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</si>
  <si>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</si>
  <si>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</si>
  <si>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</si>
  <si>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</si>
  <si>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</si>
  <si>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</si>
  <si>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</si>
  <si>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</si>
  <si>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</si>
  <si>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</si>
  <si>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</si>
  <si>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</si>
  <si>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</si>
  <si>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</si>
  <si>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</si>
  <si>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</si>
  <si>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</si>
  <si>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</si>
  <si>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</si>
  <si>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</si>
  <si>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</si>
  <si>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</si>
  <si>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</si>
  <si>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</si>
  <si>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</si>
  <si>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</si>
  <si>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</si>
  <si>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</si>
  <si>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</si>
  <si>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</si>
  <si>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</si>
  <si>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</si>
  <si>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</si>
  <si>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</si>
  <si>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</si>
  <si>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</si>
  <si>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</si>
  <si>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</si>
  <si>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</si>
  <si>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</si>
  <si>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</si>
  <si>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</si>
  <si>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</si>
  <si>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</si>
  <si>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</si>
  <si>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</si>
  <si>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</si>
  <si>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</si>
  <si>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</si>
  <si>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</si>
  <si>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</si>
  <si>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</si>
  <si>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</si>
  <si>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</si>
  <si>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</si>
  <si>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</si>
  <si>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</si>
  <si>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</si>
  <si>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</si>
  <si>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</si>
  <si>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</si>
  <si>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</si>
  <si>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</si>
  <si>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</si>
  <si>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</si>
  <si>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</si>
  <si>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</si>
  <si>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</si>
  <si>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</si>
  <si>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</si>
  <si>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</si>
  <si>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</si>
  <si>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</si>
  <si>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</si>
  <si>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</si>
  <si>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</si>
  <si>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</si>
  <si>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</si>
  <si>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</si>
  <si>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</si>
  <si>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</si>
  <si>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</si>
  <si>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</si>
  <si>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</si>
  <si>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</si>
  <si>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</si>
  <si>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</si>
  <si>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</si>
  <si>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</si>
  <si>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</si>
  <si>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</si>
  <si>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</si>
  <si>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</si>
  <si>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</si>
  <si>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</si>
  <si>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</si>
  <si>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</si>
  <si>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</si>
  <si>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</si>
  <si>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</si>
  <si>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</si>
  <si>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</si>
  <si>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</si>
  <si>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</si>
  <si>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</si>
  <si>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</si>
  <si>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</si>
  <si>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</si>
  <si>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</si>
  <si>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</si>
  <si>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</si>
  <si>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</si>
  <si>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</si>
  <si>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</si>
  <si>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</si>
  <si>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</si>
  <si>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</si>
  <si>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</si>
  <si>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</si>
  <si>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</si>
  <si>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</si>
  <si>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</si>
  <si>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</si>
  <si>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</si>
  <si>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</si>
  <si>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</si>
  <si>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</si>
  <si>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</si>
  <si>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</si>
  <si>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</si>
  <si>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</si>
  <si>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</si>
  <si>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</si>
  <si>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</si>
  <si>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</si>
  <si>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</si>
  <si>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</si>
  <si>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</si>
  <si>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</si>
  <si>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</si>
  <si>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</si>
  <si>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</si>
  <si>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</si>
  <si>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</si>
  <si>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</si>
  <si>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</si>
  <si>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</si>
  <si>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</si>
  <si>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</si>
  <si>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</si>
  <si>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</si>
  <si>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</si>
  <si>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</si>
  <si>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</si>
  <si>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</si>
  <si>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</si>
  <si>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</si>
  <si>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</si>
  <si>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</si>
  <si>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</si>
  <si>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</si>
  <si>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</si>
  <si>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</si>
  <si>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</si>
  <si>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</si>
  <si>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</si>
  <si>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</si>
  <si>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</si>
  <si>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</si>
  <si>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</si>
  <si>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</si>
  <si>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</si>
  <si>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</si>
  <si>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</si>
  <si>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</si>
  <si>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</si>
  <si>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</si>
  <si>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</si>
  <si>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</si>
  <si>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</si>
  <si>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</si>
  <si>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</si>
  <si>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</si>
  <si>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</si>
  <si>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</si>
  <si>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</si>
  <si>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</si>
  <si>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</si>
  <si>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</si>
  <si>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</si>
  <si>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</si>
  <si>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</si>
  <si>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</si>
  <si>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</si>
  <si>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</si>
  <si>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</si>
  <si>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</si>
  <si>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</si>
  <si>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</si>
  <si>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</si>
  <si>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</si>
  <si>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</si>
  <si>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</si>
  <si>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</si>
  <si>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</si>
  <si>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</si>
  <si>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</si>
  <si>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</si>
  <si>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</si>
  <si>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</si>
  <si>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</si>
  <si>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</si>
  <si>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</si>
  <si>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</si>
  <si>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</si>
  <si>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</si>
  <si>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</si>
  <si>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</si>
  <si>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</si>
  <si>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</si>
  <si>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</si>
  <si>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</si>
  <si>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</si>
  <si>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</si>
  <si>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</si>
  <si>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</si>
  <si>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</si>
  <si>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</si>
  <si>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</si>
  <si>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</si>
  <si>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</si>
  <si>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</si>
  <si>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</si>
  <si>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</si>
  <si>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</si>
  <si>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</si>
  <si>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</si>
  <si>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</si>
  <si>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</si>
  <si>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</si>
  <si>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</si>
  <si>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</si>
  <si>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</si>
  <si>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</si>
  <si>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</si>
  <si>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</si>
  <si>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</si>
  <si>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</si>
  <si>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</si>
  <si>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</si>
  <si>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</si>
  <si>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</si>
  <si>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</si>
  <si>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</si>
  <si>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</si>
  <si>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</si>
  <si>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</si>
  <si>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</si>
  <si>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</si>
  <si>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</si>
  <si>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</si>
  <si>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</si>
  <si>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</si>
  <si>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</si>
  <si>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</si>
  <si>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</si>
  <si>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</si>
  <si>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</si>
  <si>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</si>
  <si>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</si>
  <si>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</si>
  <si>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</si>
  <si>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</si>
  <si>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</si>
  <si>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</si>
  <si>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</si>
  <si>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</si>
  <si>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</si>
  <si>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</si>
  <si>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</si>
  <si>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</si>
  <si>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</si>
  <si>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</si>
  <si>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</si>
  <si>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</si>
  <si>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</si>
  <si>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</si>
  <si>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</si>
  <si>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</si>
  <si>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</si>
  <si>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</si>
  <si>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</si>
  <si>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</si>
  <si>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</si>
  <si>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</si>
  <si>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</si>
  <si>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</si>
  <si>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</si>
  <si>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</si>
  <si>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</si>
  <si>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</si>
  <si>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</si>
  <si>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</si>
  <si>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</si>
  <si>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</si>
  <si>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</si>
  <si>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</si>
  <si>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</si>
  <si>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</si>
  <si>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</si>
  <si>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</si>
  <si>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</si>
  <si>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</si>
  <si>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</si>
  <si>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</si>
  <si>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</si>
  <si>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</si>
  <si>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</si>
  <si>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</si>
  <si>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</si>
  <si>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</si>
  <si>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</si>
  <si>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</si>
  <si>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</si>
  <si>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</si>
  <si>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</si>
  <si>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</si>
  <si>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</si>
  <si>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</si>
  <si>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</si>
  <si>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</si>
  <si>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</si>
  <si>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</si>
  <si>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</si>
  <si>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</si>
  <si>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</si>
  <si>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</si>
  <si>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</si>
  <si>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</si>
  <si>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</si>
  <si>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</si>
  <si>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</si>
  <si>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</si>
  <si>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</si>
  <si>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</si>
  <si>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</si>
  <si>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</si>
  <si>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</si>
  <si>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</si>
  <si>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</si>
  <si>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</si>
  <si>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</si>
  <si>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</si>
  <si>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</si>
  <si>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</si>
  <si>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</si>
  <si>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</si>
  <si>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</si>
  <si>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</si>
  <si>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</si>
  <si>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</si>
  <si>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</si>
  <si>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</si>
  <si>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</si>
  <si>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</si>
  <si>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</si>
  <si>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</si>
  <si>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</si>
  <si>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</si>
  <si>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</si>
  <si>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</si>
  <si>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</si>
  <si>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</si>
  <si>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</si>
  <si>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</si>
  <si>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</si>
  <si>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</si>
  <si>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</si>
  <si>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</si>
  <si>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</si>
  <si>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</si>
  <si>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</si>
  <si>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</si>
  <si>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</si>
  <si>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</si>
  <si>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</si>
  <si>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</si>
  <si>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</si>
  <si>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</si>
  <si>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</si>
  <si>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</si>
  <si>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</si>
  <si>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</si>
  <si>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</si>
  <si>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</si>
  <si>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</si>
  <si>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</si>
  <si>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</si>
  <si>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</si>
  <si>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</si>
  <si>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</si>
  <si>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</si>
  <si>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</si>
  <si>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</si>
  <si>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</si>
  <si>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</si>
  <si>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</si>
  <si>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</si>
  <si>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</si>
  <si>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</si>
  <si>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</si>
  <si>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</si>
  <si>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</si>
  <si>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</si>
  <si>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</si>
  <si>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</si>
  <si>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</si>
  <si>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</si>
  <si>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</si>
  <si>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</si>
  <si>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</si>
  <si>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</si>
  <si>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</si>
  <si>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</si>
  <si>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</si>
  <si>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</si>
  <si>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</si>
  <si>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</si>
  <si>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</si>
  <si>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</si>
  <si>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</si>
  <si>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</si>
  <si>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</si>
  <si>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</si>
  <si>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</si>
  <si>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</si>
  <si>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</si>
  <si>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</si>
  <si>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</si>
  <si>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</si>
  <si>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</si>
  <si>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</si>
  <si>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</si>
  <si>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</si>
  <si>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</si>
  <si>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</si>
  <si>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</si>
  <si>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</si>
  <si>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</si>
  <si>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</si>
  <si>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</si>
  <si>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</si>
  <si>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</si>
  <si>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</si>
  <si>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</si>
  <si>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</si>
  <si>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</si>
  <si>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</si>
  <si>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</si>
  <si>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</si>
  <si>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</si>
  <si>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</si>
  <si>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</si>
  <si>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</si>
  <si>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</si>
  <si>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</si>
  <si>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</si>
  <si>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</si>
  <si>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</si>
  <si>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</si>
  <si>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</si>
  <si>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</si>
  <si>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</si>
  <si>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</si>
  <si>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</si>
  <si>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</si>
  <si>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</si>
  <si>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</si>
  <si>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</si>
  <si>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</si>
  <si>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</si>
  <si>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</si>
  <si>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</si>
  <si>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</si>
  <si>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</si>
  <si>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</si>
  <si>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</si>
  <si>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</si>
  <si>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</si>
  <si>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</si>
  <si>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</si>
  <si>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</si>
  <si>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</si>
  <si>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</si>
  <si>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</si>
  <si>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</si>
  <si>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</si>
  <si>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</si>
  <si>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</si>
  <si>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</si>
  <si>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</si>
  <si>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</si>
  <si>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</si>
  <si>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</si>
  <si>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</si>
  <si>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</si>
  <si>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</si>
  <si>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</si>
  <si>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</si>
  <si>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</si>
  <si>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</si>
  <si>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</si>
  <si>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</si>
  <si>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</si>
  <si>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</si>
  <si>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</si>
  <si>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</si>
  <si>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</si>
  <si>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</si>
  <si>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</si>
  <si>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</si>
  <si>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</si>
  <si>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</si>
  <si>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</si>
  <si>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</si>
  <si>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</si>
  <si>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</si>
  <si>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</si>
  <si>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</si>
  <si>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</si>
  <si>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</si>
  <si>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</si>
  <si>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</si>
  <si>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</si>
  <si>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</si>
  <si>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</si>
  <si>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</si>
  <si>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</si>
  <si>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</si>
  <si>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</si>
  <si>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</si>
  <si>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</si>
  <si>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</si>
  <si>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</si>
  <si>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</si>
  <si>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</si>
  <si>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</si>
  <si>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</si>
  <si>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</si>
  <si>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</si>
  <si>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</si>
  <si>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</si>
  <si>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</si>
  <si>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</si>
  <si>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</si>
  <si>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</si>
  <si>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</si>
  <si>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</si>
  <si>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</si>
  <si>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</si>
  <si>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</si>
  <si>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</si>
  <si>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</si>
  <si>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</si>
  <si>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</si>
  <si>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</si>
  <si>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</si>
  <si>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</si>
  <si>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</si>
  <si>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</si>
  <si>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</si>
  <si>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</si>
  <si>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</si>
  <si>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</si>
  <si>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</si>
  <si>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</si>
  <si>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</si>
  <si>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</si>
  <si>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</si>
  <si>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</si>
  <si>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</si>
  <si>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</si>
  <si>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</si>
  <si>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</si>
  <si>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</si>
  <si>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</si>
  <si>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</si>
  <si>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</si>
  <si>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</si>
  <si>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</si>
  <si>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</si>
  <si>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</si>
  <si>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</si>
  <si>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</si>
  <si>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</si>
  <si>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</si>
  <si>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</si>
  <si>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</si>
  <si>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</si>
  <si>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</si>
  <si>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</si>
  <si>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</si>
  <si>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</si>
  <si>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</si>
  <si>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</si>
  <si>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</si>
  <si>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</si>
  <si>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</si>
  <si>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</si>
  <si>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</si>
  <si>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</si>
  <si>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</si>
  <si>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</si>
  <si>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</si>
  <si>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</si>
  <si>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</si>
  <si>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</si>
  <si>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</si>
  <si>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</si>
  <si>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</si>
  <si>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</si>
  <si>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</si>
  <si>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</si>
  <si>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</si>
  <si>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</si>
  <si>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</si>
  <si>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</si>
  <si>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</si>
  <si>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</si>
  <si>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</si>
  <si>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</si>
  <si>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</si>
  <si>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</si>
  <si>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</si>
  <si>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</si>
  <si>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</si>
  <si>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</si>
  <si>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</si>
  <si>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</si>
  <si>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</si>
  <si>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</si>
  <si>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</si>
  <si>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</si>
  <si>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</si>
  <si>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</si>
  <si>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</si>
  <si>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</si>
  <si>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</si>
  <si>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</si>
  <si>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</si>
  <si>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</si>
  <si>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</si>
  <si>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</si>
  <si>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</si>
  <si>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</si>
  <si>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</si>
  <si>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</si>
  <si>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</si>
  <si>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</si>
  <si>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</si>
  <si>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</si>
  <si>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</si>
  <si>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</si>
  <si>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</si>
  <si>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</si>
  <si>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</si>
  <si>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</si>
  <si>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</si>
  <si>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</si>
  <si>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</si>
  <si>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</si>
  <si>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</si>
  <si>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</si>
  <si>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</si>
  <si>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</si>
  <si>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</si>
  <si>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</si>
  <si>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</si>
  <si>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</si>
  <si>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</si>
  <si>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</si>
  <si>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</si>
  <si>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</si>
  <si>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</si>
  <si>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</si>
  <si>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</si>
  <si>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</si>
  <si>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</si>
  <si>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</si>
  <si>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</si>
  <si>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</si>
  <si>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</si>
  <si>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</si>
  <si>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</si>
  <si>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</si>
  <si>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</si>
  <si>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</si>
  <si>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</si>
  <si>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</si>
  <si>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</si>
  <si>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</si>
  <si>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</si>
  <si>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</si>
  <si>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</si>
  <si>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</si>
  <si>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</si>
  <si>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</si>
  <si>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</si>
  <si>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</si>
  <si>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</si>
  <si>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</si>
  <si>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</si>
  <si>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</si>
  <si>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</si>
  <si>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</si>
  <si>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</si>
  <si>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</si>
  <si>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</si>
  <si>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</si>
  <si>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</si>
  <si>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</si>
  <si>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</si>
  <si>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</si>
  <si>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</si>
  <si>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</si>
  <si>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</si>
  <si>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</si>
  <si>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</si>
  <si>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</si>
  <si>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</si>
  <si>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</si>
  <si>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</si>
  <si>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</si>
  <si>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</si>
  <si>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</si>
  <si>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</si>
  <si>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</si>
  <si>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</si>
  <si>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</si>
  <si>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</si>
  <si>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</si>
  <si>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</si>
  <si>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</si>
  <si>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</si>
  <si>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</si>
  <si>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</si>
  <si>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</si>
  <si>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</si>
  <si>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</si>
  <si>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</si>
  <si>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</si>
  <si>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</si>
  <si>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</si>
  <si>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</si>
  <si>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</si>
  <si>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</si>
  <si>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</si>
  <si>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</si>
  <si>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</si>
  <si>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</si>
  <si>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</si>
  <si>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</si>
  <si>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</si>
  <si>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</si>
  <si>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</si>
  <si>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</si>
  <si>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</si>
  <si>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</si>
  <si>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</si>
  <si>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</si>
  <si>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</si>
  <si>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</si>
  <si>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</si>
  <si>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</si>
  <si>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</si>
  <si>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</si>
  <si>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</si>
  <si>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</si>
  <si>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</si>
  <si>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</si>
  <si>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</si>
  <si>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</si>
  <si>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</si>
  <si>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</si>
  <si>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</si>
  <si>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</si>
  <si>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</si>
  <si>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</si>
  <si>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</si>
  <si>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</si>
  <si>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</si>
  <si>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</si>
  <si>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</si>
  <si>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</si>
  <si>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</si>
  <si>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</si>
  <si>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</si>
  <si>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</si>
  <si>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</si>
  <si>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</si>
  <si>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</si>
  <si>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</si>
  <si>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</si>
  <si>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</si>
  <si>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</si>
  <si>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</si>
  <si>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</si>
  <si>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</si>
  <si>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</si>
  <si>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</si>
  <si>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</si>
  <si>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</si>
  <si>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</si>
  <si>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</si>
  <si>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</si>
  <si>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</si>
  <si>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</si>
  <si>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</si>
  <si>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</si>
  <si>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</si>
  <si>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</si>
  <si>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</si>
  <si>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</si>
  <si>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</si>
  <si>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</si>
  <si>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</si>
  <si>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</si>
  <si>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</si>
  <si>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</si>
  <si>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</si>
  <si>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</si>
  <si>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</si>
  <si>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</si>
  <si>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</si>
  <si>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</si>
  <si>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</si>
  <si>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</si>
  <si>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</si>
  <si>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</si>
  <si>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</si>
  <si>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</si>
  <si>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</si>
  <si>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</si>
  <si>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</si>
  <si>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</si>
  <si>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</si>
  <si>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</si>
  <si>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</si>
  <si>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</si>
  <si>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</si>
  <si>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</si>
  <si>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</si>
  <si>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</si>
  <si>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</si>
  <si>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</si>
  <si>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</si>
  <si>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</si>
  <si>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</si>
  <si>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</si>
  <si>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</si>
  <si>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</si>
  <si>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</si>
  <si>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</si>
  <si>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</si>
  <si>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</si>
  <si>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</si>
  <si>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</si>
  <si>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</si>
  <si>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</si>
  <si>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</si>
  <si>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</si>
  <si>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</si>
  <si>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</si>
  <si>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</si>
  <si>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</si>
  <si>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</si>
  <si>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</si>
  <si>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</si>
  <si>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</si>
  <si>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</si>
  <si>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</si>
  <si>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</si>
  <si>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</si>
  <si>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</si>
  <si>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</si>
  <si>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</si>
  <si>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</si>
  <si>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</si>
  <si>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</si>
  <si>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</si>
  <si>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</si>
  <si>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</si>
  <si>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</si>
  <si>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</si>
  <si>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</si>
  <si>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</si>
  <si>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</si>
  <si>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</si>
  <si>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</si>
  <si>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</si>
  <si>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</si>
  <si>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</si>
  <si>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</si>
  <si>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</si>
  <si>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</si>
  <si>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</si>
  <si>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</si>
  <si>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</si>
  <si>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</si>
  <si>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</si>
  <si>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</si>
  <si>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</si>
  <si>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</si>
  <si>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</si>
  <si>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</si>
  <si>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</si>
  <si>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</si>
  <si>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</si>
  <si>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</si>
  <si>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</si>
  <si>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</si>
  <si>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</si>
  <si>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</si>
  <si>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</si>
  <si>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</si>
  <si>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</si>
  <si>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</si>
  <si>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</si>
  <si>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</si>
  <si>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</si>
  <si>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</si>
  <si>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</si>
  <si>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</si>
  <si>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</si>
  <si>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</si>
  <si>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</si>
  <si>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</si>
  <si>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</si>
  <si>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</si>
  <si>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</si>
  <si>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</si>
  <si>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</si>
  <si>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</si>
  <si>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</si>
  <si>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</si>
  <si>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</si>
  <si>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</si>
  <si>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</si>
  <si>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</si>
  <si>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</si>
  <si>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</si>
  <si>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</si>
  <si>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</si>
  <si>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</si>
  <si>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</si>
  <si>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</si>
  <si>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</si>
  <si>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</si>
  <si>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</si>
  <si>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</si>
  <si>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</si>
  <si>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</si>
  <si>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</si>
  <si>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</si>
  <si>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</si>
  <si>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</si>
  <si>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</si>
  <si>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</si>
  <si>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</si>
  <si>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</si>
  <si>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</si>
  <si>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</si>
  <si>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</si>
  <si>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</si>
  <si>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</si>
  <si>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</si>
  <si>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</si>
  <si>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</si>
  <si>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</si>
  <si>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</si>
  <si>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</si>
  <si>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</si>
  <si>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</si>
  <si>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</si>
  <si>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</si>
  <si>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</si>
  <si>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</si>
  <si>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</si>
  <si>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</si>
  <si>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</si>
  <si>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</si>
  <si>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</si>
  <si>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</si>
  <si>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</si>
  <si>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</si>
  <si>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</si>
  <si>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</si>
  <si>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</si>
  <si>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</si>
  <si>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</si>
  <si>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</si>
  <si>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</si>
  <si>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</si>
  <si>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</si>
  <si>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</si>
  <si>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</si>
  <si>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</si>
  <si>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</si>
  <si>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</si>
  <si>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</si>
  <si>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</si>
  <si>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</si>
  <si>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</si>
  <si>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</si>
  <si>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</si>
  <si>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</si>
  <si>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</si>
  <si>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</si>
  <si>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</si>
  <si>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</si>
  <si>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</si>
  <si>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</si>
  <si>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</si>
  <si>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</si>
  <si>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</si>
  <si>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</si>
  <si>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</si>
  <si>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</si>
  <si>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</si>
  <si>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</si>
  <si>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</si>
  <si>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</si>
  <si>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</si>
  <si>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</si>
  <si>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</si>
  <si>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</si>
  <si>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</si>
  <si>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</si>
  <si>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</si>
  <si>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</si>
  <si>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</si>
  <si>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</si>
  <si>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</si>
  <si>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</si>
  <si>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</si>
  <si>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</si>
  <si>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</si>
  <si>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</si>
  <si>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</si>
  <si>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</si>
  <si>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</si>
  <si>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</si>
  <si>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</si>
  <si>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</si>
  <si>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</si>
  <si>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</si>
  <si>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</si>
  <si>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</si>
  <si>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</si>
  <si>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</si>
  <si>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</si>
  <si>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</si>
  <si>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</si>
  <si>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</si>
  <si>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</si>
  <si>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</si>
  <si>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</si>
  <si>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</si>
  <si>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</si>
  <si>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</si>
  <si>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</si>
  <si>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</si>
  <si>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</si>
  <si>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</si>
  <si>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</si>
  <si>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</si>
  <si>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</si>
  <si>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</si>
  <si>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</si>
  <si>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</si>
  <si>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</si>
  <si>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</si>
  <si>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</si>
  <si>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</si>
  <si>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</si>
  <si>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</si>
  <si>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</si>
  <si>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</si>
  <si>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</si>
  <si>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</si>
  <si>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</si>
  <si>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</si>
  <si>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</si>
  <si>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</si>
  <si>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</si>
  <si>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</si>
  <si>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</si>
  <si>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</si>
  <si>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</si>
  <si>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</si>
  <si>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</si>
  <si>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</si>
  <si>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</si>
  <si>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</si>
  <si>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</si>
  <si>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</si>
  <si>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</si>
  <si>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</si>
  <si>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</si>
  <si>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</si>
  <si>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</si>
  <si>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</si>
  <si>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</si>
  <si>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</si>
  <si>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</si>
  <si>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</si>
  <si>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</si>
  <si>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</si>
  <si>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</si>
  <si>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</si>
  <si>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</si>
  <si>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</si>
  <si>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</si>
  <si>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</si>
  <si>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</si>
  <si>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</si>
  <si>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</si>
  <si>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</si>
  <si>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</si>
  <si>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</si>
  <si>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</si>
  <si>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</si>
  <si>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</si>
  <si>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</si>
  <si>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</si>
  <si>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</si>
  <si>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</si>
  <si>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</si>
  <si>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</si>
  <si>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</si>
  <si>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</si>
  <si>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</si>
  <si>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</si>
  <si>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</si>
  <si>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</si>
  <si>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</si>
  <si>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</si>
  <si>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</si>
  <si>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</si>
  <si>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</si>
  <si>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</si>
  <si>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</si>
  <si>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</si>
  <si>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</si>
  <si>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</si>
  <si>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</si>
  <si>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</si>
  <si>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</si>
  <si>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</si>
  <si>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</si>
  <si>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</si>
  <si>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</si>
  <si>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</si>
  <si>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</si>
  <si>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</si>
  <si>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</si>
  <si>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</si>
  <si>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</si>
  <si>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</si>
  <si>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</si>
  <si>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</si>
  <si>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</si>
  <si>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</si>
  <si>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</si>
  <si>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</si>
  <si>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</si>
  <si>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</si>
  <si>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</si>
  <si>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</si>
  <si>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</si>
  <si>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</si>
  <si>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</si>
  <si>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</si>
  <si>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</si>
  <si>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</si>
  <si>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</si>
  <si>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</si>
  <si>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</si>
  <si>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</si>
  <si>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</si>
  <si>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</si>
  <si>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</si>
  <si>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</si>
  <si>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</si>
  <si>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</si>
  <si>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</si>
  <si>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</si>
  <si>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</si>
  <si>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</si>
  <si>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</si>
  <si>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</si>
  <si>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</si>
  <si>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</si>
  <si>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</si>
  <si>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</si>
  <si>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</si>
  <si>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</si>
  <si>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</si>
  <si>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</si>
  <si>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</si>
  <si>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</si>
  <si>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</si>
  <si>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</si>
  <si>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</si>
  <si>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</si>
  <si>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</si>
  <si>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</si>
  <si>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</si>
  <si>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</si>
  <si>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</si>
  <si>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</si>
  <si>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</si>
  <si>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</si>
  <si>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</si>
  <si>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</si>
  <si>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</si>
  <si>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</si>
  <si>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</si>
  <si>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</si>
  <si>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</si>
  <si>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</si>
  <si>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</si>
  <si>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</si>
  <si>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</si>
  <si>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</si>
  <si>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</si>
  <si>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</si>
  <si>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</si>
  <si>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</si>
  <si>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</si>
  <si>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</si>
  <si>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</si>
  <si>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</si>
  <si>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</si>
  <si>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</si>
  <si>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</si>
  <si>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</si>
  <si>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</si>
  <si>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</si>
  <si>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</si>
  <si>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</si>
  <si>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</si>
  <si>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</si>
  <si>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</si>
  <si>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</si>
  <si>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</si>
  <si>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</si>
  <si>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</si>
  <si>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</si>
  <si>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</si>
  <si>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</si>
  <si>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</si>
  <si>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</si>
  <si>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</si>
  <si>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</si>
  <si>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</si>
  <si>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</si>
  <si>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</si>
  <si>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</si>
  <si>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</si>
  <si>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</si>
  <si>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</si>
  <si>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</si>
  <si>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</si>
  <si>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</si>
  <si>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</si>
  <si>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</si>
  <si>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</si>
  <si>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</si>
  <si>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</si>
  <si>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</si>
  <si>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</si>
  <si>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</si>
  <si>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</si>
  <si>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</si>
  <si>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</si>
  <si>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</si>
  <si>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</si>
  <si>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</si>
  <si>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</si>
  <si>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</si>
  <si>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</si>
  <si>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</si>
  <si>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</si>
  <si>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</si>
  <si>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</si>
  <si>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</si>
  <si>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</si>
  <si>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</si>
  <si>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</si>
  <si>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</si>
  <si>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</si>
  <si>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</si>
  <si>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</si>
  <si>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</si>
  <si>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</si>
  <si>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</si>
  <si>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</si>
  <si>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</si>
  <si>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</si>
  <si>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</si>
  <si>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</si>
  <si>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</si>
  <si>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</si>
  <si>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</si>
  <si>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</si>
  <si>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</si>
  <si>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</si>
  <si>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</si>
  <si>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</si>
  <si>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</si>
  <si>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</si>
  <si>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</si>
  <si>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</si>
  <si>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</si>
  <si>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</si>
  <si>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</si>
  <si>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</si>
  <si>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</si>
  <si>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</si>
  <si>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</si>
  <si>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</si>
  <si>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</si>
  <si>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</si>
  <si>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</si>
  <si>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</si>
  <si>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</si>
  <si>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</si>
  <si>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</si>
  <si>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</si>
  <si>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</si>
  <si>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</si>
  <si>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</si>
  <si>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</si>
  <si>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</si>
  <si>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</si>
  <si>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</si>
  <si>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</si>
  <si>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</si>
  <si>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</si>
  <si>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</si>
  <si>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</si>
  <si>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</si>
  <si>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</si>
  <si>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</si>
  <si>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</si>
  <si>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</si>
  <si>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</si>
  <si>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</si>
  <si>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</si>
  <si>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</si>
  <si>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</si>
  <si>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</si>
  <si>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</si>
  <si>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</si>
  <si>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</si>
  <si>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</si>
  <si>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</si>
  <si>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</si>
  <si>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</si>
  <si>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</si>
  <si>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</si>
  <si>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</si>
  <si>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</si>
  <si>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</si>
  <si>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</si>
  <si>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</si>
  <si>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</si>
  <si>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</si>
  <si>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</si>
  <si>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</si>
  <si>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</si>
  <si>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</si>
  <si>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</si>
  <si>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</si>
  <si>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</si>
  <si>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</si>
  <si>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</si>
  <si>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</si>
  <si>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</si>
  <si>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</si>
  <si>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</si>
  <si>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</si>
  <si>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</si>
  <si>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</si>
  <si>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</si>
  <si>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</si>
  <si>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</si>
  <si>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</si>
  <si>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</si>
  <si>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</si>
  <si>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</si>
  <si>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</si>
  <si>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</si>
  <si>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</si>
  <si>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</si>
  <si>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</si>
  <si>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</si>
  <si>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</si>
  <si>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</si>
  <si>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</si>
  <si>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</si>
  <si>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</si>
  <si>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</si>
  <si>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</si>
  <si>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</si>
  <si>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</si>
  <si>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</si>
  <si>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</si>
  <si>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</si>
  <si>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</si>
  <si>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</si>
  <si>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</si>
  <si>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</si>
  <si>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</si>
  <si>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</si>
  <si>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</si>
  <si>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</si>
  <si>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</si>
  <si>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</si>
  <si>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</si>
  <si>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</si>
  <si>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</si>
  <si>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</si>
  <si>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</si>
  <si>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</si>
  <si>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</si>
  <si>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</si>
  <si>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</si>
  <si>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</si>
  <si>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</si>
  <si>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</si>
  <si>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</si>
  <si>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</si>
  <si>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</si>
  <si>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</si>
  <si>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</si>
  <si>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</si>
  <si>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</si>
  <si>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</si>
  <si>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</si>
  <si>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</si>
  <si>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</si>
  <si>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</si>
  <si>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</si>
  <si>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</si>
  <si>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</si>
  <si>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</si>
  <si>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</si>
  <si>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</si>
  <si>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</si>
  <si>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</si>
  <si>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</si>
  <si>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</si>
  <si>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</si>
  <si>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</si>
  <si>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</si>
  <si>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</si>
  <si>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</si>
  <si>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</si>
  <si>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</si>
  <si>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</si>
  <si>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</si>
  <si>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</si>
  <si>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</si>
  <si>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</si>
  <si>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</si>
  <si>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</si>
  <si>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</si>
  <si>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</si>
  <si>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</si>
  <si>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</si>
  <si>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</si>
  <si>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</si>
  <si>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</si>
  <si>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</si>
  <si>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</si>
  <si>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</si>
  <si>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</si>
  <si>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</si>
  <si>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</si>
  <si>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</si>
  <si>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</si>
  <si>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</si>
  <si>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</si>
  <si>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</si>
  <si>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</si>
  <si>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</si>
  <si>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</si>
  <si>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</si>
  <si>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</si>
  <si>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</si>
  <si>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</si>
  <si>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</si>
  <si>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</si>
  <si>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</si>
  <si>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</si>
  <si>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</si>
  <si>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</si>
  <si>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</si>
  <si>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</si>
  <si>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</si>
  <si>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</si>
  <si>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</si>
  <si>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</si>
  <si>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</si>
  <si>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</si>
  <si>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</si>
  <si>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</si>
  <si>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</si>
  <si>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</si>
  <si>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</si>
  <si>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</si>
  <si>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</si>
  <si>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</si>
  <si>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</si>
  <si>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</si>
  <si>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</si>
  <si>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</si>
  <si>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</si>
  <si>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</si>
  <si>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</si>
  <si>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</si>
  <si>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</si>
  <si>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</si>
  <si>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</si>
  <si>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</si>
  <si>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</si>
  <si>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</si>
  <si>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</si>
  <si>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</si>
  <si>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</si>
  <si>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</si>
  <si>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</si>
  <si>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</si>
  <si>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</si>
  <si>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</si>
  <si>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</si>
  <si>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</si>
  <si>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</si>
  <si>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</si>
  <si>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</si>
  <si>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</si>
  <si>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</si>
  <si>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</si>
  <si>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</si>
  <si>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</si>
  <si>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</si>
  <si>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</si>
  <si>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</si>
  <si>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</si>
  <si>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</si>
  <si>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</si>
  <si>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</si>
  <si>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</si>
  <si>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</si>
  <si>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</si>
  <si>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</si>
  <si>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</si>
  <si>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</si>
  <si>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</si>
  <si>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</si>
  <si>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</si>
  <si>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</si>
  <si>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</si>
  <si>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</si>
  <si>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</si>
  <si>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</si>
  <si>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</si>
  <si>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</si>
  <si>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</si>
  <si>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</si>
  <si>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</si>
  <si>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</si>
  <si>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</si>
  <si>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</si>
  <si>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</si>
  <si>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</si>
  <si>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</si>
  <si>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</si>
  <si>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</si>
  <si>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</si>
  <si>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</si>
  <si>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</si>
  <si>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</si>
  <si>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</si>
  <si>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</si>
  <si>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</si>
  <si>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</si>
  <si>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</si>
  <si>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</si>
  <si>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</si>
  <si>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</si>
  <si>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</si>
  <si>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</si>
  <si>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</si>
  <si>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</si>
  <si>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</si>
  <si>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</si>
  <si>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</si>
  <si>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</si>
  <si>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</si>
  <si>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</si>
  <si>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</si>
  <si>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</si>
  <si>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</si>
  <si>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</si>
  <si>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</si>
  <si>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</si>
  <si>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</si>
  <si>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</si>
  <si>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</si>
  <si>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</si>
  <si>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</si>
  <si>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</si>
  <si>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</si>
  <si>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</si>
  <si>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</si>
  <si>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</si>
  <si>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</si>
  <si>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</si>
  <si>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</si>
  <si>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</si>
  <si>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</si>
  <si>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</si>
  <si>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</si>
  <si>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</si>
  <si>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</si>
  <si>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</si>
  <si>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</si>
  <si>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</si>
  <si>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</si>
  <si>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</si>
  <si>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</si>
  <si>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</si>
  <si>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</si>
  <si>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</si>
  <si>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</si>
  <si>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</si>
  <si>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</si>
  <si>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</si>
  <si>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</si>
  <si>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</si>
  <si>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</si>
  <si>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</si>
  <si>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</si>
  <si>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</si>
  <si>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</si>
  <si>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</si>
  <si>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</si>
  <si>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</si>
  <si>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</si>
  <si>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</si>
  <si>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</si>
  <si>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</si>
  <si>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</si>
  <si>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</si>
  <si>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</si>
  <si>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</si>
  <si>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</si>
  <si>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</si>
  <si>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</si>
  <si>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</si>
  <si>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</si>
  <si>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</si>
  <si>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</si>
  <si>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</si>
  <si>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</si>
  <si>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</si>
  <si>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</si>
  <si>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</si>
  <si>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</si>
  <si>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</si>
  <si>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</si>
  <si>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</si>
  <si>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</si>
  <si>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</si>
  <si>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</si>
  <si>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</si>
  <si>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</si>
  <si>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</si>
  <si>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</si>
  <si>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</si>
  <si>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</si>
  <si>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</si>
  <si>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</si>
  <si>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</si>
  <si>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</si>
  <si>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</si>
  <si>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</si>
  <si>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</si>
  <si>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</si>
  <si>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</si>
  <si>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</si>
  <si>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</si>
  <si>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</si>
  <si>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</si>
  <si>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</si>
  <si>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</si>
  <si>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</si>
  <si>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</si>
  <si>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</si>
  <si>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</si>
  <si>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</si>
  <si>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</si>
  <si>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</si>
  <si>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</si>
  <si>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</si>
  <si>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</si>
  <si>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</si>
  <si>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</si>
  <si>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</si>
  <si>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</si>
  <si>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</si>
  <si>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</si>
  <si>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</si>
  <si>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</si>
  <si>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</si>
  <si>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</si>
  <si>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</si>
  <si>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</si>
  <si>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</si>
  <si>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</si>
  <si>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</si>
  <si>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</si>
  <si>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</si>
  <si>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</si>
  <si>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</si>
  <si>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</si>
  <si>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</si>
  <si>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</si>
  <si>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</si>
  <si>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</si>
  <si>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</si>
  <si>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</si>
  <si>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</si>
  <si>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</si>
  <si>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</si>
  <si>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</si>
  <si>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</si>
  <si>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</si>
  <si>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</si>
  <si>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</si>
  <si>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</si>
  <si>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</si>
  <si>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</si>
  <si>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</si>
  <si>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</si>
  <si>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</si>
  <si>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</si>
  <si>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</si>
  <si>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</si>
  <si>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</si>
  <si>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</si>
  <si>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</si>
  <si>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</si>
  <si>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</si>
  <si>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</si>
  <si>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</si>
  <si>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</si>
  <si>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</si>
  <si>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</si>
  <si>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</si>
  <si>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</si>
  <si>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</si>
  <si>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</si>
  <si>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</si>
  <si>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</si>
  <si>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</si>
  <si>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</si>
  <si>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</si>
  <si>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</si>
  <si>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</si>
  <si>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</si>
  <si>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</si>
  <si>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</si>
  <si>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</si>
  <si>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</si>
  <si>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</si>
  <si>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</si>
  <si>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</si>
  <si>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</si>
  <si>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</si>
  <si>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</si>
  <si>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</si>
  <si>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</si>
  <si>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</si>
  <si>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</si>
  <si>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</si>
  <si>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</si>
  <si>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</si>
  <si>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</si>
  <si>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</si>
  <si>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</si>
  <si>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</si>
  <si>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</si>
  <si>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</si>
  <si>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</si>
  <si>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</si>
  <si>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</si>
  <si>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</si>
  <si>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</si>
  <si>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</si>
  <si>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</si>
  <si>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</si>
  <si>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</si>
  <si>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</si>
  <si>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</si>
  <si>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</si>
  <si>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</si>
  <si>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</si>
  <si>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</si>
  <si>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</si>
  <si>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</si>
  <si>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</si>
  <si>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</si>
  <si>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</si>
  <si>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</si>
  <si>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</si>
  <si>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</si>
  <si>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</si>
  <si>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</si>
  <si>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</si>
  <si>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</si>
  <si>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</si>
  <si>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</si>
  <si>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</si>
  <si>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</si>
  <si>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</si>
  <si>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</si>
  <si>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</si>
  <si>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</si>
  <si>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</si>
  <si>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</si>
  <si>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</si>
  <si>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</si>
  <si>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</si>
  <si>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</si>
  <si>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</si>
  <si>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</si>
  <si>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</si>
  <si>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</si>
  <si>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</si>
  <si>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</si>
  <si>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</si>
  <si>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</si>
  <si>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</si>
  <si>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</si>
  <si>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</si>
  <si>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</si>
  <si>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</si>
  <si>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</si>
  <si>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</si>
  <si>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</si>
  <si>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</si>
  <si>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</si>
  <si>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</si>
  <si>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</si>
  <si>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</si>
  <si>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</si>
  <si>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</si>
  <si>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</si>
  <si>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</si>
  <si>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</si>
  <si>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</si>
  <si>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</si>
  <si>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</si>
  <si>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</si>
  <si>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</si>
  <si>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</si>
  <si>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</si>
  <si>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</si>
  <si>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</si>
  <si>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</si>
  <si>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</si>
  <si>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</si>
  <si>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</si>
  <si>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</si>
  <si>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</si>
  <si>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</si>
  <si>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</si>
  <si>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</si>
  <si>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</si>
  <si>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</si>
  <si>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</si>
  <si>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</si>
  <si>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</si>
  <si>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</si>
  <si>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</si>
  <si>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</si>
  <si>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</si>
  <si>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</si>
  <si>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</si>
  <si>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</si>
  <si>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</si>
  <si>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</si>
  <si>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</si>
  <si>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</si>
  <si>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</si>
  <si>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</si>
  <si>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</si>
  <si>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</si>
  <si>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</si>
  <si>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</si>
  <si>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</si>
  <si>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</si>
  <si>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</si>
  <si>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</si>
  <si>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</si>
  <si>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</si>
  <si>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</si>
  <si>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</si>
  <si>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</si>
  <si>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</si>
  <si>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</si>
  <si>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</si>
  <si>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</si>
  <si>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</si>
  <si>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</si>
  <si>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</si>
  <si>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</si>
  <si>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</si>
  <si>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</si>
  <si>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</si>
  <si>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</si>
  <si>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</si>
  <si>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</si>
  <si>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</si>
  <si>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</si>
  <si>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</si>
  <si>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</si>
  <si>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</si>
  <si>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</si>
  <si>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</si>
  <si>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</si>
  <si>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</si>
  <si>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</si>
  <si>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</si>
  <si>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</si>
  <si>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</si>
  <si>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</si>
  <si>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</si>
  <si>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</si>
  <si>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</si>
  <si>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</si>
  <si>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</si>
  <si>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</si>
  <si>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</si>
  <si>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</si>
  <si>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</si>
  <si>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</si>
  <si>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</si>
  <si>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</si>
  <si>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</si>
  <si>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</si>
  <si>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</si>
  <si>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</si>
  <si>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</si>
  <si>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</si>
  <si>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</si>
  <si>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</si>
  <si>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</si>
  <si>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</si>
  <si>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</si>
  <si>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</si>
  <si>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</si>
  <si>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</si>
  <si>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</si>
  <si>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</si>
  <si>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</si>
  <si>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</si>
  <si>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</si>
  <si>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</si>
  <si>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</si>
  <si>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</si>
  <si>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</si>
  <si>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</si>
  <si>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</si>
  <si>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</si>
  <si>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</si>
  <si>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</si>
  <si>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</si>
  <si>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</si>
  <si>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</si>
  <si>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</si>
  <si>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</si>
  <si>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</si>
  <si>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</si>
  <si>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</si>
  <si>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</si>
  <si>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</si>
  <si>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</si>
  <si>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</si>
  <si>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</si>
  <si>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</si>
  <si>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</si>
  <si>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</si>
  <si>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</si>
  <si>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</si>
  <si>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</si>
  <si>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</si>
  <si>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</si>
  <si>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</si>
  <si>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</si>
  <si>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</si>
  <si>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</si>
  <si>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</si>
  <si>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</si>
  <si>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</si>
  <si>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</si>
  <si>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</si>
  <si>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</si>
  <si>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</si>
  <si>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</si>
  <si>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</si>
  <si>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</si>
  <si>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</si>
  <si>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</si>
  <si>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</si>
  <si>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</si>
  <si>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</si>
  <si>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</si>
  <si>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</si>
  <si>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</si>
  <si>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</si>
  <si>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</si>
  <si>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</si>
  <si>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</si>
  <si>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</si>
  <si>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</si>
  <si>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</si>
  <si>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</si>
  <si>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</si>
  <si>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</si>
  <si>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</si>
  <si>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</si>
  <si>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</si>
  <si>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</si>
  <si>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</si>
  <si>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</si>
  <si>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</si>
  <si>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</si>
  <si>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</si>
  <si>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</si>
  <si>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</si>
  <si>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</si>
  <si>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</si>
  <si>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</si>
  <si>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</si>
  <si>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</si>
  <si>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</si>
  <si>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</si>
  <si>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</si>
  <si>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</si>
  <si>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</si>
  <si>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</si>
  <si>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</si>
  <si>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</si>
  <si>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</si>
  <si>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</si>
  <si>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</si>
  <si>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</si>
  <si>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</si>
  <si>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</si>
  <si>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</si>
  <si>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</si>
  <si>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</si>
  <si>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</si>
  <si>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</si>
  <si>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</si>
  <si>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</si>
  <si>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</si>
  <si>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</si>
  <si>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</si>
  <si>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</si>
  <si>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</si>
  <si>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</si>
  <si>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</si>
  <si>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</si>
  <si>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</si>
  <si>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</si>
  <si>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</si>
  <si>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</si>
  <si>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</si>
  <si>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</si>
  <si>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</si>
  <si>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</si>
  <si>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</si>
  <si>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</si>
  <si>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</si>
  <si>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</si>
  <si>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</si>
  <si>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</si>
  <si>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</si>
  <si>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</si>
  <si>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</si>
  <si>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</si>
  <si>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</si>
  <si>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</si>
  <si>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</si>
  <si>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</si>
  <si>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</si>
  <si>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</si>
  <si>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</si>
  <si>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</si>
  <si>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</si>
  <si>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</si>
  <si>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</si>
  <si>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</si>
  <si>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</si>
  <si>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</si>
  <si>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</si>
  <si>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</si>
  <si>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</si>
  <si>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</si>
  <si>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</si>
  <si>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</si>
  <si>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</si>
  <si>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</si>
  <si>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</si>
  <si>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</si>
  <si>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</si>
  <si>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</si>
  <si>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</si>
  <si>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</si>
  <si>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</si>
  <si>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</si>
  <si>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</si>
  <si>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</si>
  <si>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</si>
  <si>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</si>
  <si>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</si>
  <si>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</si>
  <si>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</si>
  <si>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</si>
  <si>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</si>
  <si>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</si>
  <si>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</si>
  <si>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</si>
  <si>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</si>
  <si>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</si>
  <si>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</si>
  <si>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</si>
  <si>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</si>
  <si>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</si>
  <si>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</si>
  <si>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</si>
  <si>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</si>
  <si>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</si>
  <si>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</si>
  <si>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</si>
  <si>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</si>
  <si>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</si>
  <si>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</si>
  <si>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</si>
  <si>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</si>
  <si>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</si>
  <si>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</si>
  <si>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</si>
  <si>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</si>
  <si>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</si>
  <si>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</si>
  <si>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</si>
  <si>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</si>
  <si>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</si>
  <si>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</si>
  <si>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</si>
  <si>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</si>
  <si>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</si>
  <si>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</si>
  <si>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</si>
  <si>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</si>
  <si>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</si>
  <si>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</si>
  <si>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</si>
  <si>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</si>
  <si>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</si>
  <si>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</si>
  <si>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</si>
  <si>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</si>
  <si>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</si>
  <si>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</si>
  <si>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</si>
  <si>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</si>
  <si>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</si>
  <si>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</si>
  <si>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</si>
  <si>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</si>
  <si>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</si>
  <si>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</si>
  <si>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</si>
  <si>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</si>
  <si>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</si>
  <si>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</si>
  <si>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</si>
  <si>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</si>
  <si>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</si>
  <si>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</si>
  <si>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</si>
  <si>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</si>
  <si>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</si>
  <si>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</si>
  <si>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</si>
  <si>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</si>
  <si>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</si>
  <si>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</si>
  <si>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</si>
  <si>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</si>
  <si>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</si>
  <si>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</si>
  <si>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</si>
  <si>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</si>
  <si>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</si>
  <si>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</si>
  <si>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</si>
  <si>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</si>
  <si>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</si>
  <si>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</si>
  <si>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</si>
  <si>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</si>
  <si>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</si>
  <si>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</si>
  <si>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</si>
  <si>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</si>
  <si>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</si>
  <si>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</si>
  <si>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</si>
  <si>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</si>
  <si>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</si>
  <si>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</si>
  <si>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</si>
  <si>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</si>
  <si>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</si>
  <si>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</si>
  <si>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</si>
  <si>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</si>
  <si>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</si>
  <si>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</si>
  <si>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</si>
  <si>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</si>
  <si>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</si>
  <si>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</si>
  <si>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</si>
  <si>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</si>
  <si>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</si>
  <si>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</si>
  <si>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</si>
  <si>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</si>
  <si>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</si>
  <si>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</si>
  <si>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</si>
  <si>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</si>
  <si>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</si>
  <si>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</si>
  <si>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</si>
  <si>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</si>
  <si>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</si>
  <si>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</si>
  <si>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</si>
  <si>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</si>
  <si>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</si>
  <si>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</si>
  <si>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</si>
  <si>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</si>
  <si>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</si>
  <si>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</si>
  <si>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</si>
  <si>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</si>
  <si>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</si>
  <si>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</si>
  <si>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</si>
  <si>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</si>
  <si>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</si>
  <si>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</si>
  <si>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</si>
  <si>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</si>
  <si>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</si>
  <si>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</si>
  <si>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</si>
  <si>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</si>
  <si>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</si>
  <si>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</si>
  <si>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</si>
  <si>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</si>
  <si>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</si>
  <si>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</si>
  <si>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</si>
  <si>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</si>
  <si>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</si>
  <si>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</si>
  <si>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</si>
  <si>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</si>
  <si>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</si>
  <si>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</si>
  <si>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</si>
  <si>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</si>
  <si>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</si>
  <si>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</si>
  <si>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</si>
  <si>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</si>
  <si>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</si>
  <si>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</si>
  <si>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</si>
  <si>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</si>
  <si>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</si>
  <si>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</si>
  <si>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</si>
  <si>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</si>
  <si>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</si>
  <si>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</si>
  <si>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</si>
  <si>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</si>
  <si>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</si>
  <si>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</si>
  <si>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</si>
  <si>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</si>
  <si>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</si>
  <si>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</si>
  <si>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</si>
  <si>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</si>
  <si>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</si>
  <si>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</si>
  <si>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</si>
  <si>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</si>
  <si>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</si>
  <si>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</si>
  <si>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</si>
  <si>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</si>
  <si>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</si>
  <si>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</si>
  <si>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</si>
  <si>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</si>
  <si>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</si>
  <si>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</si>
  <si>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</si>
  <si>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</si>
  <si>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</si>
  <si>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</si>
  <si>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</si>
  <si>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</si>
  <si>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</si>
  <si>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</si>
  <si>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</si>
  <si>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</si>
  <si>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</si>
  <si>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</si>
  <si>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</si>
  <si>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</si>
  <si>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</si>
  <si>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</si>
  <si>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</si>
  <si>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</si>
  <si>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</si>
  <si>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</si>
  <si>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</si>
  <si>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</si>
  <si>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</si>
  <si>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</si>
  <si>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</si>
  <si>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</si>
  <si>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</si>
  <si>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</si>
  <si>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</si>
  <si>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</si>
  <si>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</si>
  <si>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</si>
  <si>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</si>
  <si>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</si>
  <si>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</si>
  <si>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</si>
  <si>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</si>
  <si>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</si>
  <si>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</si>
  <si>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</si>
  <si>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</si>
  <si>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</si>
  <si>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</si>
  <si>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</si>
  <si>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</si>
  <si>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</si>
  <si>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</si>
  <si>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</si>
  <si>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</si>
  <si>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</si>
  <si>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</si>
  <si>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</si>
  <si>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</si>
  <si>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</si>
  <si>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</si>
  <si>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</si>
  <si>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</si>
  <si>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</si>
  <si>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</si>
  <si>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</si>
  <si>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</si>
  <si>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</si>
  <si>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</si>
  <si>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</si>
  <si>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</si>
  <si>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</si>
  <si>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</si>
  <si>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</si>
  <si>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</si>
  <si>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</si>
  <si>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</si>
  <si>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</si>
  <si>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</si>
  <si>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</si>
  <si>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</si>
  <si>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</si>
  <si>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</si>
  <si>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</si>
  <si>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</si>
  <si>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</si>
  <si>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</si>
  <si>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</si>
  <si>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</si>
  <si>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</si>
  <si>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</si>
  <si>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</si>
  <si>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</si>
  <si>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</si>
  <si>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</si>
  <si>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</si>
  <si>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</si>
  <si>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</si>
  <si>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</si>
  <si>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</si>
  <si>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</si>
  <si>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</si>
  <si>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</si>
  <si>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</si>
  <si>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</si>
  <si>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</si>
  <si>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</si>
  <si>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</si>
  <si>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</si>
  <si>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</si>
  <si>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</si>
  <si>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</si>
  <si>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</si>
  <si>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</si>
  <si>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</si>
  <si>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</si>
  <si>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</si>
  <si>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</si>
  <si>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</si>
  <si>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</si>
  <si>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</si>
  <si>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</si>
  <si>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</si>
  <si>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</si>
  <si>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</si>
  <si>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</si>
  <si>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</si>
  <si>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</si>
  <si>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</si>
  <si>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</si>
  <si>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</si>
  <si>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</si>
  <si>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</si>
  <si>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</si>
  <si>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</si>
  <si>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</si>
  <si>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</si>
  <si>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</si>
  <si>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</si>
  <si>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</si>
  <si>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</si>
  <si>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</si>
  <si>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</si>
  <si>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</si>
  <si>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</si>
  <si>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</si>
  <si>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</si>
  <si>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</si>
  <si>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</si>
  <si>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</si>
  <si>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</si>
  <si>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</si>
  <si>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</si>
  <si>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</si>
  <si>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</si>
  <si>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</si>
  <si>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</si>
  <si>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</si>
  <si>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</si>
  <si>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</si>
  <si>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</si>
  <si>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</si>
  <si>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</si>
  <si>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</si>
  <si>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</si>
  <si>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</si>
  <si>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</si>
  <si>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</si>
  <si>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</si>
  <si>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</si>
  <si>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</si>
  <si>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</si>
  <si>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</si>
  <si>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</si>
  <si>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</si>
  <si>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</si>
  <si>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</si>
  <si>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</si>
  <si>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</si>
  <si>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</si>
  <si>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</si>
  <si>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</si>
  <si>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</si>
  <si>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</si>
  <si>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</si>
  <si>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</si>
  <si>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</si>
  <si>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</si>
  <si>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</si>
  <si>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</si>
  <si>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</si>
  <si>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</si>
  <si>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</si>
  <si>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</si>
  <si>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</si>
  <si>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</si>
  <si>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</si>
  <si>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</si>
  <si>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</si>
  <si>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</si>
  <si>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</si>
  <si>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</si>
  <si>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</si>
  <si>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</si>
  <si>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</si>
  <si>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</si>
  <si>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</si>
  <si>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</si>
  <si>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</si>
  <si>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</si>
  <si>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</si>
  <si>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</si>
  <si>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</si>
  <si>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</si>
  <si>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</si>
  <si>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</si>
  <si>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</si>
  <si>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</si>
  <si>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</si>
  <si>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</si>
  <si>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</si>
  <si>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</si>
  <si>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</si>
  <si>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</si>
  <si>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</si>
  <si>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</si>
  <si>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</si>
  <si>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</si>
  <si>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</si>
  <si>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</si>
  <si>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</si>
  <si>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</si>
  <si>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</si>
  <si>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</si>
  <si>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</si>
  <si>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</si>
  <si>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</si>
  <si>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</si>
  <si>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</si>
  <si>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</si>
  <si>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</si>
  <si>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</si>
  <si>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</si>
  <si>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</si>
  <si>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</si>
  <si>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</si>
  <si>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</si>
  <si>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</si>
  <si>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</si>
  <si>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</si>
  <si>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</si>
  <si>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</si>
  <si>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</si>
  <si>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</si>
  <si>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</si>
  <si>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</si>
  <si>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</si>
  <si>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</si>
  <si>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</si>
  <si>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</si>
  <si>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</si>
  <si>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</si>
  <si>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</si>
  <si>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</si>
  <si>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</si>
  <si>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</si>
  <si>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</si>
  <si>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</si>
  <si>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</si>
  <si>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</si>
  <si>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</si>
  <si>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</si>
  <si>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</si>
  <si>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</si>
  <si>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</si>
  <si>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</si>
  <si>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</si>
  <si>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</si>
  <si>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</si>
  <si>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</si>
  <si>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</si>
  <si>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</si>
  <si>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</si>
  <si>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</si>
  <si>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</si>
  <si>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</si>
  <si>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</si>
  <si>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</si>
  <si>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</si>
  <si>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</si>
  <si>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</si>
  <si>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</si>
  <si>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</si>
  <si>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</si>
  <si>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</si>
  <si>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</si>
  <si>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</si>
  <si>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</si>
  <si>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</si>
  <si>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</si>
  <si>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</si>
  <si>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</si>
  <si>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</si>
  <si>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</si>
  <si>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</si>
  <si>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</si>
  <si>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</si>
  <si>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</si>
  <si>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</si>
  <si>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</si>
  <si>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</si>
  <si>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</si>
  <si>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</si>
  <si>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</si>
  <si>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</si>
  <si>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</si>
  <si>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</si>
  <si>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</si>
  <si>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</si>
  <si>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</si>
  <si>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</si>
  <si>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</si>
  <si>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</si>
  <si>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</si>
  <si>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</si>
  <si>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</si>
  <si>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</si>
  <si>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</si>
  <si>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</si>
  <si>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</si>
  <si>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</si>
  <si>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</si>
  <si>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</si>
  <si>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</si>
  <si>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</si>
  <si>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</si>
  <si>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</si>
  <si>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</si>
  <si>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</si>
  <si>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</si>
  <si>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</si>
  <si>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</si>
  <si>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</si>
  <si>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</si>
  <si>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</si>
  <si>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</si>
  <si>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</si>
  <si>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</si>
  <si>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</si>
  <si>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</si>
  <si>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</si>
  <si>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</si>
  <si>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</si>
  <si>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</si>
  <si>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</si>
  <si>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</si>
  <si>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</si>
  <si>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</si>
  <si>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</si>
  <si>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</si>
  <si>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</si>
  <si>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</si>
  <si>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</si>
  <si>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</si>
  <si>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</si>
  <si>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</si>
  <si>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</si>
  <si>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</si>
  <si>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</si>
  <si>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</si>
  <si>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</si>
  <si>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</si>
  <si>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</si>
  <si>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</si>
  <si>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</si>
  <si>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</si>
  <si>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</si>
  <si>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</si>
  <si>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</si>
  <si>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</si>
  <si>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</si>
  <si>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</si>
  <si>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</si>
  <si>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</si>
  <si>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</si>
  <si>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</si>
  <si>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</si>
  <si>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</si>
  <si>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</si>
  <si>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</si>
  <si>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</si>
  <si>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</si>
  <si>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</si>
  <si>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</si>
  <si>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</si>
  <si>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</si>
  <si>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</si>
  <si>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</si>
  <si>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</si>
  <si>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</si>
  <si>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</si>
  <si>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</si>
  <si>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</si>
  <si>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</si>
  <si>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</si>
  <si>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</si>
  <si>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</si>
  <si>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</si>
  <si>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</si>
  <si>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</si>
  <si>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</si>
  <si>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</si>
  <si>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</si>
  <si>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</si>
  <si>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</si>
  <si>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</si>
  <si>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</si>
  <si>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</si>
  <si>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</si>
  <si>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</si>
  <si>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</si>
  <si>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</si>
  <si>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</si>
  <si>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</si>
  <si>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</si>
  <si>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</si>
  <si>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</si>
  <si>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</si>
  <si>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</si>
  <si>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</si>
  <si>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</si>
  <si>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</si>
  <si>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</si>
  <si>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</si>
  <si>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</si>
  <si>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</si>
  <si>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</si>
  <si>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</si>
  <si>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</si>
  <si>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</si>
  <si>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</si>
  <si>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</si>
  <si>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</si>
  <si>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</si>
  <si>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</si>
  <si>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</si>
  <si>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</si>
  <si>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</si>
  <si>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</si>
  <si>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</si>
  <si>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</si>
  <si>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</si>
  <si>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</si>
  <si>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</si>
  <si>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</si>
  <si>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</si>
  <si>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</si>
  <si>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</si>
  <si>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</si>
  <si>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</si>
  <si>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</si>
  <si>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</si>
  <si>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</si>
  <si>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</si>
  <si>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</si>
  <si>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</si>
  <si>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</si>
  <si>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</si>
  <si>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</si>
  <si>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</si>
  <si>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</si>
  <si>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</si>
  <si>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</si>
  <si>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</si>
  <si>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</si>
  <si>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</si>
  <si>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</si>
  <si>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</si>
  <si>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</si>
  <si>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</si>
  <si>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</si>
  <si>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</si>
  <si>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</si>
  <si>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</si>
  <si>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</si>
  <si>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</si>
  <si>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</si>
  <si>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</si>
  <si>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</si>
  <si>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</si>
  <si>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</si>
  <si>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</si>
  <si>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</si>
  <si>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</si>
  <si>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</si>
  <si>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</si>
  <si>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</si>
  <si>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</si>
  <si>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</si>
  <si>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</si>
  <si>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</si>
  <si>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</si>
  <si>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</si>
  <si>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</si>
  <si>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</si>
  <si>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</si>
  <si>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</si>
  <si>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</si>
  <si>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</si>
  <si>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</si>
  <si>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</si>
  <si>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</si>
  <si>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</si>
  <si>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</si>
  <si>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</si>
  <si>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</si>
  <si>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</si>
  <si>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</si>
  <si>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</si>
  <si>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</si>
  <si>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</si>
  <si>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</si>
  <si>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</si>
  <si>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</si>
  <si>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</si>
  <si>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</si>
  <si>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</si>
  <si>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</si>
  <si>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</si>
  <si>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</si>
  <si>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</si>
  <si>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</si>
  <si>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</si>
  <si>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</si>
  <si>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</si>
  <si>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</si>
  <si>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</si>
  <si>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</si>
  <si>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</si>
  <si>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</si>
  <si>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</si>
  <si>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</si>
  <si>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</si>
  <si>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</si>
  <si>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</si>
  <si>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</si>
  <si>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</si>
  <si>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</si>
  <si>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</si>
  <si>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</si>
  <si>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</si>
  <si>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</si>
  <si>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</si>
  <si>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</si>
  <si>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</si>
  <si>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</si>
  <si>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</si>
  <si>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</si>
  <si>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</si>
  <si>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</si>
  <si>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</si>
  <si>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</si>
  <si>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</si>
  <si>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</si>
  <si>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</si>
  <si>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</si>
  <si>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</si>
  <si>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</si>
  <si>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</si>
  <si>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</si>
  <si>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</si>
  <si>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</si>
  <si>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</si>
  <si>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</si>
  <si>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</si>
  <si>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</si>
  <si>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</si>
  <si>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</si>
  <si>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</si>
  <si>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</si>
  <si>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</si>
  <si>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</si>
  <si>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</si>
  <si>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</si>
  <si>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</si>
  <si>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</si>
  <si>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</si>
  <si>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</si>
  <si>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</si>
  <si>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</si>
  <si>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</si>
  <si>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</si>
  <si>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</si>
  <si>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</si>
  <si>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</si>
  <si>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</si>
  <si>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</si>
  <si>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</si>
  <si>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</si>
  <si>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</si>
  <si>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</si>
  <si>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</si>
  <si>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</si>
  <si>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</si>
  <si>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</si>
  <si>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</si>
  <si>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</si>
  <si>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</si>
  <si>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</si>
  <si>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</si>
  <si>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</si>
  <si>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</si>
  <si>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</si>
  <si>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</si>
  <si>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</si>
  <si>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</si>
  <si>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</si>
  <si>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</si>
  <si>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</si>
  <si>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</si>
  <si>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</si>
  <si>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</si>
  <si>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</si>
  <si>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</si>
  <si>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</si>
  <si>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</si>
  <si>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</si>
  <si>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</si>
  <si>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</si>
  <si>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</si>
  <si>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</si>
  <si>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</si>
  <si>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</si>
  <si>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</si>
  <si>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</si>
  <si>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</si>
  <si>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</si>
  <si>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</si>
  <si>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</si>
  <si>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</si>
  <si>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</si>
  <si>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</si>
  <si>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</si>
  <si>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</si>
  <si>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</si>
  <si>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</si>
  <si>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</si>
  <si>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</si>
  <si>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</si>
  <si>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</si>
  <si>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</si>
  <si>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</si>
  <si>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</si>
  <si>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</si>
  <si>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</si>
  <si>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</si>
  <si>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</si>
  <si>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</si>
  <si>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</si>
  <si>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</si>
  <si>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</si>
  <si>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</si>
  <si>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</si>
  <si>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</si>
  <si>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</si>
  <si>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</si>
  <si>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</si>
  <si>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</si>
  <si>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</si>
  <si>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</si>
  <si>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</si>
  <si>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</si>
  <si>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</si>
  <si>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</si>
  <si>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</si>
  <si>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</si>
  <si>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</si>
  <si>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</si>
  <si>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</si>
  <si>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</si>
  <si>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</si>
  <si>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</si>
  <si>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</si>
  <si>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</si>
  <si>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</si>
  <si>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</si>
  <si>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</si>
  <si>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</si>
  <si>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</si>
  <si>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</si>
  <si>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</si>
  <si>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</si>
  <si>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</si>
  <si>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</si>
  <si>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</si>
  <si>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</si>
  <si>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</si>
  <si>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</si>
  <si>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</si>
  <si>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</si>
  <si>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</si>
  <si>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</si>
  <si>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</si>
  <si>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</si>
  <si>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</si>
  <si>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</si>
  <si>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</si>
  <si>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</si>
  <si>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</si>
  <si>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</si>
  <si>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</si>
  <si>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</si>
  <si>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</si>
  <si>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</si>
  <si>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</si>
  <si>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</si>
  <si>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</si>
  <si>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</si>
  <si>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</si>
  <si>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</si>
  <si>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</si>
  <si>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</si>
  <si>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</si>
  <si>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</si>
  <si>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</si>
  <si>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</si>
  <si>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</si>
  <si>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</si>
  <si>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</si>
  <si>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</si>
  <si>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</si>
  <si>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</si>
  <si>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</si>
  <si>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</si>
  <si>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</si>
  <si>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</si>
  <si>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</si>
  <si>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</si>
  <si>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</si>
  <si>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</si>
  <si>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</si>
  <si>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</si>
  <si>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</si>
  <si>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</si>
  <si>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</si>
  <si>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</si>
  <si>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</si>
  <si>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</si>
  <si>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</si>
  <si>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</si>
  <si>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</si>
  <si>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</si>
  <si>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</si>
  <si>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</si>
  <si>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</si>
  <si>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</si>
  <si>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</si>
  <si>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</si>
  <si>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</si>
  <si>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</si>
  <si>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</si>
  <si>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</si>
  <si>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</si>
  <si>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</si>
  <si>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</si>
  <si>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</si>
  <si>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</si>
  <si>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</si>
  <si>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</si>
  <si>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</si>
  <si>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</si>
  <si>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</si>
  <si>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</si>
  <si>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</si>
  <si>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</si>
  <si>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</si>
  <si>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</si>
  <si>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</si>
  <si>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</si>
  <si>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</si>
  <si>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</si>
  <si>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</si>
  <si>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</si>
  <si>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</si>
  <si>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</si>
  <si>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</si>
  <si>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</si>
  <si>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</si>
  <si>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</si>
  <si>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</si>
  <si>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</si>
  <si>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</si>
  <si>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</si>
  <si>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</si>
  <si>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</si>
  <si>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</si>
  <si>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</si>
  <si>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</si>
  <si>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</si>
  <si>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</si>
  <si>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</si>
  <si>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</si>
  <si>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</si>
  <si>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</si>
  <si>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</si>
  <si>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</si>
  <si>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</si>
  <si>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</si>
  <si>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</si>
  <si>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</si>
  <si>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</si>
  <si>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</si>
  <si>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</si>
  <si>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</si>
  <si>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</si>
  <si>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</si>
  <si>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</si>
  <si>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</si>
  <si>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</si>
  <si>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</si>
  <si>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</si>
  <si>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</si>
  <si>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</si>
  <si>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</si>
  <si>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</si>
  <si>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</si>
  <si>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</si>
  <si>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</si>
  <si>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</si>
  <si>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</si>
  <si>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</si>
  <si>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</si>
  <si>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</si>
  <si>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</si>
  <si>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</si>
  <si>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</si>
  <si>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</si>
  <si>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</si>
  <si>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</si>
  <si>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</si>
  <si>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</si>
  <si>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</si>
  <si>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</si>
  <si>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</si>
  <si>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</si>
  <si>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</si>
  <si>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</si>
  <si>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</si>
  <si>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</si>
  <si>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</si>
  <si>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</si>
  <si>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</si>
  <si>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</si>
  <si>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</si>
  <si>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</si>
  <si>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</si>
  <si>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</si>
  <si>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</si>
  <si>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</si>
  <si>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</si>
  <si>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</si>
  <si>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</si>
  <si>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</si>
  <si>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</si>
  <si>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</si>
  <si>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</si>
  <si>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</si>
  <si>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</si>
  <si>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</si>
  <si>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</si>
  <si>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</si>
  <si>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</si>
  <si>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</si>
  <si>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</si>
  <si>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</si>
  <si>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</si>
  <si>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</si>
  <si>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</si>
  <si>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</si>
  <si>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</si>
  <si>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</si>
  <si>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</si>
  <si>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</si>
  <si>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</si>
  <si>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</si>
  <si>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</si>
  <si>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</si>
  <si>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</si>
  <si>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</si>
  <si>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</si>
  <si>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</si>
  <si>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</si>
  <si>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</si>
  <si>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</si>
  <si>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</si>
  <si>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</si>
  <si>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</si>
  <si>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</si>
  <si>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</si>
  <si>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</si>
  <si>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</si>
  <si>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</si>
  <si>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</si>
  <si>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</si>
  <si>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</si>
  <si>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</si>
  <si>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</si>
  <si>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</si>
  <si>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</si>
  <si>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</si>
  <si>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</si>
  <si>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</si>
  <si>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</si>
  <si>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</si>
  <si>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</si>
  <si>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</si>
  <si>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</si>
  <si>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</si>
  <si>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</si>
  <si>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</si>
  <si>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</si>
  <si>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</si>
  <si>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</si>
  <si>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</si>
  <si>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</si>
  <si>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</si>
  <si>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</si>
  <si>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</si>
  <si>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</si>
  <si>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</si>
  <si>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</si>
  <si>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</si>
  <si>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</si>
  <si>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</si>
  <si>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</si>
  <si>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</si>
  <si>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</si>
  <si>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</si>
  <si>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</si>
  <si>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</si>
  <si>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</si>
  <si>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</si>
  <si>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</si>
  <si>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</si>
  <si>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</si>
  <si>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</si>
  <si>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</si>
  <si>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</si>
  <si>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</si>
  <si>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</si>
  <si>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</si>
  <si>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</si>
  <si>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</si>
  <si>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</si>
  <si>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</si>
  <si>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</si>
  <si>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</si>
  <si>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</si>
  <si>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</si>
  <si>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</si>
  <si>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</si>
  <si>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</si>
  <si>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</si>
  <si>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</si>
  <si>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</si>
  <si>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</si>
  <si>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</si>
  <si>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</si>
  <si>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</si>
  <si>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</si>
  <si>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</si>
  <si>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</si>
  <si>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</si>
  <si>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</si>
  <si>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</si>
  <si>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</si>
  <si>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</si>
  <si>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</si>
  <si>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</si>
  <si>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</si>
  <si>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</si>
  <si>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</si>
  <si>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</si>
  <si>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</si>
  <si>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</si>
  <si>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</si>
  <si>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</si>
  <si>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</si>
  <si>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</si>
  <si>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</si>
  <si>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</si>
  <si>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</si>
  <si>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</si>
  <si>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</si>
  <si>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</si>
  <si>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</si>
  <si>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</si>
  <si>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</si>
  <si>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</si>
  <si>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</si>
  <si>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</si>
  <si>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</si>
  <si>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</si>
  <si>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</si>
  <si>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</si>
  <si>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</si>
  <si>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</si>
  <si>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</si>
  <si>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</si>
  <si>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</si>
  <si>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</si>
  <si>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</si>
  <si>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</si>
  <si>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</si>
  <si>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</si>
  <si>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</si>
  <si>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</si>
  <si>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</si>
  <si>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</si>
  <si>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</si>
  <si>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</si>
  <si>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</si>
  <si>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</si>
  <si>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</si>
  <si>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</si>
  <si>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</si>
  <si>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</si>
  <si>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</si>
  <si>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</si>
  <si>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</si>
  <si>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</si>
  <si>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</si>
  <si>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</si>
  <si>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</si>
  <si>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</si>
  <si>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</si>
  <si>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</si>
  <si>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</si>
  <si>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</si>
  <si>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</si>
  <si>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</si>
  <si>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</si>
  <si>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</si>
  <si>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</si>
  <si>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</si>
  <si>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</si>
  <si>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</si>
  <si>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</si>
  <si>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</si>
  <si>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</si>
  <si>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</si>
  <si>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</si>
  <si>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</si>
  <si>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</si>
  <si>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</si>
  <si>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</si>
  <si>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</si>
  <si>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</si>
  <si>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</si>
  <si>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</si>
  <si>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</si>
  <si>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</si>
  <si>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</si>
  <si>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</si>
  <si>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</si>
  <si>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</si>
  <si>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</si>
  <si>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</si>
  <si>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</si>
  <si>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</si>
  <si>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</si>
  <si>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</si>
  <si>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</si>
  <si>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</si>
  <si>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</si>
  <si>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</si>
  <si>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</si>
  <si>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</si>
  <si>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</si>
  <si>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</si>
  <si>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</si>
  <si>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</si>
  <si>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</si>
  <si>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</si>
  <si>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</si>
  <si>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</si>
  <si>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</si>
  <si>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</si>
  <si>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</si>
  <si>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</si>
  <si>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</si>
  <si>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</si>
  <si>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</si>
  <si>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</si>
  <si>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</si>
  <si>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</si>
  <si>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</si>
  <si>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</si>
  <si>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</si>
  <si>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</si>
  <si>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</si>
  <si>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</si>
  <si>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</si>
  <si>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</si>
  <si>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</si>
  <si>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</si>
  <si>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</si>
  <si>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</si>
  <si>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</si>
  <si>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</si>
  <si>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</si>
  <si>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</si>
  <si>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</si>
  <si>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</si>
  <si>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</si>
  <si>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</si>
  <si>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</si>
  <si>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</si>
  <si>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</si>
  <si>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</si>
  <si>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</si>
  <si>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</si>
  <si>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</si>
  <si>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</si>
  <si>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</si>
  <si>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</si>
  <si>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</si>
  <si>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</si>
  <si>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</si>
  <si>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</si>
  <si>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</si>
  <si>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</si>
  <si>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</si>
  <si>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</si>
  <si>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</si>
  <si>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</si>
  <si>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</si>
  <si>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</si>
  <si>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</si>
  <si>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</si>
  <si>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</si>
  <si>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</si>
  <si>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</si>
  <si>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</si>
  <si>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</si>
  <si>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</si>
  <si>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</si>
  <si>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</si>
  <si>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</si>
  <si>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</si>
  <si>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</si>
  <si>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</si>
  <si>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</si>
  <si>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</si>
  <si>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</si>
  <si>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</si>
  <si>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</si>
  <si>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</si>
  <si>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</si>
  <si>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</si>
  <si>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</si>
  <si>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</si>
  <si>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</si>
  <si>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</si>
  <si>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</si>
  <si>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</si>
  <si>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</si>
  <si>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</si>
  <si>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</si>
  <si>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</si>
  <si>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</si>
  <si>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</si>
  <si>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</si>
  <si>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</si>
  <si>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</si>
  <si>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</si>
  <si>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</si>
  <si>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</si>
  <si>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</si>
  <si>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</si>
  <si>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</si>
  <si>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</si>
  <si>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</si>
  <si>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</si>
  <si>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</si>
  <si>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</si>
  <si>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</si>
  <si>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</si>
  <si>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</si>
  <si>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</si>
  <si>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</si>
  <si>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</si>
  <si>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</si>
  <si>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</si>
  <si>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</si>
  <si>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</si>
  <si>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</si>
  <si>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</si>
  <si>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</si>
  <si>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</si>
  <si>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</si>
  <si>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</si>
  <si>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</si>
  <si>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</si>
  <si>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</si>
  <si>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</si>
  <si>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</si>
  <si>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</si>
  <si>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</si>
  <si>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</si>
  <si>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</si>
  <si>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</si>
  <si>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</si>
  <si>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</si>
  <si>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</si>
  <si>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</si>
  <si>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</si>
  <si>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</si>
  <si>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</si>
  <si>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</si>
  <si>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</si>
  <si>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</si>
  <si>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</si>
  <si>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</si>
  <si>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</si>
  <si>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</si>
  <si>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</si>
  <si>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</si>
  <si>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</si>
  <si>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</si>
  <si>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</si>
  <si>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</si>
  <si>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</si>
  <si>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</si>
  <si>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</si>
  <si>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</si>
  <si>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</si>
  <si>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</si>
  <si>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</si>
  <si>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</si>
  <si>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</si>
  <si>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</si>
  <si>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</si>
  <si>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</si>
  <si>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</si>
  <si>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</si>
  <si>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</si>
  <si>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</si>
  <si>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</si>
  <si>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</si>
  <si>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</si>
  <si>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</si>
  <si>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</si>
  <si>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</si>
  <si>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</si>
  <si>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</si>
  <si>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</si>
  <si>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</si>
  <si>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</si>
  <si>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</si>
  <si>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</si>
  <si>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</si>
  <si>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</si>
  <si>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</si>
  <si>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</si>
  <si>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</si>
  <si>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</si>
  <si>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</si>
  <si>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</si>
  <si>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</si>
  <si>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</si>
  <si>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</si>
  <si>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</si>
  <si>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</si>
  <si>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</si>
  <si>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</si>
  <si>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</si>
  <si>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</si>
  <si>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</si>
  <si>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</si>
  <si>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</si>
  <si>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</si>
  <si>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</si>
  <si>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</si>
  <si>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</si>
  <si>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</si>
  <si>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</si>
  <si>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</si>
  <si>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</si>
  <si>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</si>
  <si>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</si>
  <si>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</si>
  <si>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</si>
  <si>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</si>
  <si>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</si>
  <si>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</si>
  <si>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</si>
  <si>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</si>
  <si>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</si>
  <si>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</si>
  <si>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</si>
  <si>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</si>
  <si>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</si>
  <si>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</si>
  <si>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</si>
  <si>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</si>
  <si>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</si>
  <si>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</si>
  <si>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</si>
  <si>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</si>
  <si>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</si>
  <si>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</si>
  <si>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</si>
  <si>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</si>
  <si>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</si>
  <si>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</si>
  <si>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</si>
  <si>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</si>
  <si>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</si>
  <si>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</si>
  <si>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</si>
  <si>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</si>
  <si>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</si>
  <si>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</si>
  <si>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</si>
  <si>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</si>
  <si>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</si>
  <si>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</si>
  <si>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</si>
  <si>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</si>
  <si>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</si>
  <si>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</si>
  <si>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</si>
  <si>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</si>
  <si>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</si>
  <si>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</si>
  <si>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</si>
  <si>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</si>
  <si>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</si>
  <si>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</si>
  <si>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</si>
  <si>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</si>
  <si>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</si>
  <si>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</si>
  <si>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</si>
  <si>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</si>
  <si>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</si>
  <si>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</si>
  <si>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</si>
  <si>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</si>
  <si>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</si>
  <si>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</si>
  <si>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</si>
  <si>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</si>
  <si>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</si>
  <si>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</si>
  <si>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</si>
  <si>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</si>
  <si>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</si>
  <si>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</si>
  <si>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</si>
  <si>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</si>
  <si>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</si>
  <si>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</si>
  <si>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</si>
  <si>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</si>
  <si>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</si>
  <si>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</si>
  <si>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</si>
  <si>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</si>
  <si>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</si>
  <si>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</si>
  <si>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</si>
  <si>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</si>
  <si>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</si>
  <si>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</si>
  <si>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</si>
  <si>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</si>
  <si>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</si>
  <si>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</si>
  <si>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</si>
  <si>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</si>
  <si>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</si>
  <si>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</si>
  <si>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</si>
  <si>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</si>
  <si>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</si>
  <si>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</si>
  <si>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</si>
  <si>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</si>
  <si>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</si>
  <si>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</si>
  <si>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</si>
  <si>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</si>
  <si>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</si>
  <si>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</si>
  <si>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</si>
  <si>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</si>
  <si>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</si>
  <si>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</si>
  <si>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</si>
  <si>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</si>
  <si>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</si>
  <si>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</si>
  <si>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</si>
  <si>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</si>
  <si>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</si>
  <si>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</si>
  <si>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</si>
  <si>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</si>
  <si>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</si>
  <si>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</si>
  <si>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</si>
  <si>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</si>
  <si>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</si>
  <si>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</si>
  <si>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</si>
  <si>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</si>
  <si>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</si>
  <si>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</si>
  <si>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</si>
  <si>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</si>
  <si>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</si>
  <si>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</si>
  <si>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</si>
  <si>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</si>
  <si>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</si>
  <si>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</si>
  <si>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</si>
  <si>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</si>
  <si>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</si>
  <si>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</si>
  <si>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</si>
  <si>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</si>
  <si>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</si>
  <si>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</si>
  <si>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</si>
  <si>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</si>
  <si>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</si>
  <si>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</si>
  <si>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</si>
  <si>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</si>
  <si>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</si>
  <si>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</si>
  <si>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</si>
  <si>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</si>
  <si>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</si>
  <si>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</si>
  <si>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</si>
  <si>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</si>
  <si>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</si>
  <si>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</si>
  <si>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</si>
  <si>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</si>
  <si>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</si>
  <si>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</si>
  <si>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</si>
  <si>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</si>
  <si>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</si>
  <si>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</si>
  <si>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</si>
  <si>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</si>
  <si>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</si>
  <si>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</si>
  <si>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</si>
  <si>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</si>
  <si>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</si>
  <si>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</si>
  <si>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</si>
  <si>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</si>
  <si>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</si>
  <si>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</si>
  <si>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</si>
  <si>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</si>
  <si>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</si>
  <si>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</si>
  <si>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</si>
  <si>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</si>
  <si>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</si>
  <si>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</si>
  <si>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</si>
  <si>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</si>
  <si>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</si>
  <si>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</si>
  <si>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</si>
  <si>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</si>
  <si>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</si>
  <si>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</si>
  <si>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</si>
  <si>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</si>
  <si>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</si>
  <si>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</si>
  <si>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</si>
  <si>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</si>
  <si>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</si>
  <si>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</si>
  <si>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</si>
  <si>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</si>
  <si>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</si>
  <si>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</si>
  <si>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</si>
  <si>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</si>
  <si>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</si>
  <si>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</si>
  <si>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</si>
  <si>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</si>
  <si>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</si>
  <si>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</si>
  <si>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</si>
  <si>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</si>
  <si>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</si>
  <si>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</si>
  <si>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</si>
  <si>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</si>
  <si>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</si>
  <si>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</si>
  <si>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</si>
  <si>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</si>
  <si>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</si>
  <si>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</si>
  <si>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</si>
  <si>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</si>
  <si>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</si>
  <si>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</si>
  <si>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</si>
  <si>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</si>
  <si>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</si>
  <si>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</si>
  <si>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</si>
  <si>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</si>
  <si>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</si>
  <si>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</si>
  <si>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</si>
  <si>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</si>
  <si>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</si>
  <si>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</si>
  <si>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</si>
  <si>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</si>
  <si>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</si>
  <si>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</si>
  <si>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</si>
  <si>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</si>
  <si>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</si>
  <si>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</si>
  <si>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</si>
  <si>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</si>
  <si>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</si>
  <si>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</si>
  <si>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</si>
  <si>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</si>
  <si>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</si>
  <si>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</si>
  <si>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</si>
  <si>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</si>
  <si>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</si>
  <si>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</si>
  <si>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</si>
  <si>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</si>
  <si>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</si>
  <si>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</si>
  <si>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</si>
  <si>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</si>
  <si>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</si>
  <si>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</si>
  <si>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</si>
  <si>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</si>
  <si>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</si>
  <si>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</si>
  <si>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</si>
  <si>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</si>
  <si>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</si>
  <si>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</si>
  <si>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</si>
  <si>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</si>
  <si>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</si>
  <si>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</si>
  <si>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</si>
  <si>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</si>
  <si>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</si>
  <si>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</si>
  <si>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</si>
  <si>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</si>
  <si>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</si>
  <si>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</si>
  <si>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</si>
  <si>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</si>
  <si>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</si>
  <si>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</si>
  <si>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</si>
  <si>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</si>
  <si>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</si>
  <si>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</si>
  <si>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</si>
  <si>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</si>
  <si>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</si>
  <si>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</si>
  <si>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</si>
  <si>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</si>
  <si>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</si>
  <si>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</si>
  <si>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</si>
  <si>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</si>
  <si>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</si>
  <si>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</si>
  <si>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</si>
  <si>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</si>
  <si>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</si>
  <si>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</si>
  <si>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</si>
  <si>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</si>
  <si>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</si>
  <si>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</si>
  <si>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</si>
  <si>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</si>
  <si>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</si>
  <si>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</si>
  <si>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</si>
  <si>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</si>
  <si>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</si>
  <si>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</si>
  <si>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</si>
  <si>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</si>
  <si>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</si>
  <si>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</si>
  <si>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</si>
  <si>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</si>
  <si>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</si>
  <si>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</si>
  <si>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</si>
  <si>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</si>
  <si>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</si>
  <si>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</si>
  <si>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</si>
  <si>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</si>
  <si>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</si>
  <si>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</si>
  <si>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</si>
  <si>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</si>
  <si>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</si>
  <si>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</si>
  <si>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</si>
  <si>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</si>
  <si>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</si>
  <si>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</si>
  <si>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</si>
  <si>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</si>
  <si>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</si>
  <si>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</si>
  <si>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</si>
  <si>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</si>
  <si>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</si>
  <si>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</si>
  <si>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</si>
  <si>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</si>
  <si>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</si>
  <si>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</si>
  <si>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</si>
  <si>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</si>
  <si>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</si>
  <si>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</si>
  <si>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</si>
  <si>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</si>
  <si>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</si>
  <si>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</si>
  <si>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</si>
  <si>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</si>
  <si>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</si>
  <si>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</si>
  <si>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</si>
  <si>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</si>
  <si>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</si>
  <si>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</si>
  <si>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</si>
  <si>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</si>
  <si>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</si>
  <si>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</si>
  <si>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</si>
  <si>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</si>
  <si>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</si>
  <si>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</si>
  <si>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</si>
  <si>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</si>
  <si>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</si>
  <si>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</si>
  <si>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</si>
  <si>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</si>
  <si>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</si>
  <si>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</si>
  <si>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</si>
  <si>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</si>
  <si>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</si>
  <si>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</si>
  <si>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</si>
  <si>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</si>
  <si>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</si>
  <si>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</si>
  <si>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</si>
  <si>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</si>
  <si>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</si>
  <si>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</si>
  <si>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</si>
  <si>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</si>
  <si>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</si>
  <si>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</si>
  <si>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</si>
  <si>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</si>
  <si>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</si>
  <si>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</si>
  <si>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</si>
  <si>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</si>
  <si>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</si>
  <si>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</si>
  <si>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</si>
  <si>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</si>
  <si>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</si>
  <si>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</si>
  <si>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</si>
  <si>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</si>
  <si>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</si>
  <si>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</si>
  <si>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</si>
  <si>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</si>
  <si>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</si>
  <si>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</si>
  <si>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</si>
  <si>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</si>
  <si>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</si>
  <si>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</si>
  <si>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</si>
  <si>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</si>
  <si>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</si>
  <si>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</si>
  <si>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</si>
  <si>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</si>
  <si>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</si>
  <si>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</si>
  <si>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</si>
  <si>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</si>
  <si>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</si>
  <si>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</si>
  <si>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</si>
  <si>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</si>
  <si>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</si>
  <si>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</si>
  <si>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</si>
  <si>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</si>
  <si>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</si>
  <si>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</si>
  <si>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</si>
  <si>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</si>
  <si>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</si>
  <si>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</si>
  <si>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</si>
  <si>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</si>
  <si>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</si>
  <si>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</si>
  <si>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</si>
  <si>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</si>
  <si>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</si>
  <si>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</si>
  <si>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</si>
  <si>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</si>
  <si>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</si>
  <si>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</si>
  <si>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</si>
  <si>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</si>
  <si>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</si>
  <si>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</si>
  <si>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</si>
  <si>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</si>
  <si>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</si>
  <si>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</si>
  <si>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</si>
  <si>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</si>
  <si>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</si>
  <si>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</si>
  <si>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</si>
  <si>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</si>
  <si>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</si>
  <si>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</si>
  <si>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</si>
  <si>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</si>
  <si>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</si>
  <si>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</si>
  <si>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</si>
  <si>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</si>
  <si>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</si>
  <si>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</si>
  <si>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</si>
  <si>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</si>
  <si>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</si>
  <si>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</si>
  <si>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</si>
  <si>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</si>
  <si>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</si>
  <si>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</si>
  <si>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</si>
  <si>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</si>
  <si>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</si>
  <si>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</si>
  <si>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</si>
  <si>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</si>
  <si>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</si>
  <si>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</si>
  <si>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</si>
  <si>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</si>
  <si>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</si>
  <si>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</si>
  <si>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</si>
  <si>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</si>
  <si>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</si>
  <si>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</si>
  <si>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</si>
  <si>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</si>
  <si>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</si>
  <si>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</si>
  <si>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</si>
  <si>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</si>
  <si>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</si>
  <si>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</si>
  <si>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</si>
  <si>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</si>
  <si>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</si>
  <si>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</si>
  <si>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</si>
  <si>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</si>
  <si>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</si>
  <si>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</si>
  <si>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</si>
  <si>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</si>
  <si>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</si>
  <si>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</si>
  <si>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</si>
  <si>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</si>
  <si>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</si>
  <si>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</si>
  <si>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</si>
  <si>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</si>
  <si>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</si>
  <si>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</si>
  <si>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</si>
  <si>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</si>
  <si>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</si>
  <si>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</si>
  <si>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</si>
  <si>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</si>
  <si>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</si>
  <si>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</si>
  <si>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</si>
  <si>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</si>
  <si>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</si>
  <si>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</si>
  <si>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</si>
  <si>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</si>
  <si>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</si>
  <si>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</si>
  <si>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</si>
  <si>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</si>
  <si>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</si>
  <si>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</si>
  <si>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</si>
  <si>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</si>
  <si>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</si>
  <si>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</si>
  <si>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</si>
  <si>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</si>
  <si>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</si>
  <si>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</si>
  <si>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</si>
  <si>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</si>
  <si>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</si>
  <si>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</si>
  <si>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</si>
  <si>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</si>
  <si>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</si>
  <si>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</si>
  <si>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</si>
  <si>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</si>
  <si>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</si>
  <si>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</si>
  <si>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</si>
  <si>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</si>
  <si>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</si>
  <si>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</si>
  <si>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</si>
  <si>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</si>
  <si>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</si>
  <si>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</si>
  <si>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</si>
  <si>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</si>
  <si>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</si>
  <si>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</si>
  <si>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</si>
  <si>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</si>
  <si>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</si>
  <si>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</si>
  <si>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</si>
  <si>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</si>
  <si>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</si>
  <si>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</si>
  <si>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</si>
  <si>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</si>
  <si>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</si>
  <si>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</si>
  <si>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</si>
  <si>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</si>
  <si>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</si>
  <si>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</si>
  <si>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</si>
  <si>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</si>
  <si>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</si>
  <si>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</si>
  <si>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</si>
  <si>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</si>
  <si>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</si>
  <si>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</si>
  <si>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</si>
  <si>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</si>
  <si>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</si>
  <si>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</si>
  <si>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</si>
  <si>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</si>
  <si>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</si>
  <si>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</si>
  <si>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</si>
  <si>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</si>
  <si>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</si>
  <si>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</si>
  <si>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</si>
  <si>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</si>
  <si>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</si>
  <si>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</si>
  <si>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</si>
  <si>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</si>
  <si>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</si>
  <si>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</si>
  <si>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</si>
  <si>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</si>
  <si>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</si>
  <si>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</si>
  <si>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</si>
  <si>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</si>
  <si>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</si>
  <si>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</si>
  <si>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</si>
  <si>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</si>
  <si>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</si>
  <si>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</si>
  <si>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</si>
  <si>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</si>
  <si>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</si>
  <si>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</si>
  <si>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</si>
  <si>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</si>
  <si>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</si>
  <si>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</si>
  <si>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</si>
  <si>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</si>
  <si>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</si>
  <si>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</si>
  <si>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</si>
  <si>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</si>
  <si>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</si>
  <si>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</si>
  <si>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</si>
  <si>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</si>
  <si>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</si>
  <si>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</si>
  <si>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</si>
  <si>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</si>
  <si>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</si>
  <si>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</si>
  <si>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</si>
  <si>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</si>
  <si>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</si>
  <si>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</si>
  <si>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</si>
  <si>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</si>
  <si>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</si>
  <si>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</si>
  <si>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</si>
  <si>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</si>
  <si>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</si>
  <si>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</si>
  <si>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</si>
  <si>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</si>
  <si>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</si>
  <si>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</si>
  <si>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</si>
  <si>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</si>
  <si>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</si>
  <si>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</si>
  <si>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</si>
  <si>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</si>
  <si>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</si>
  <si>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</si>
  <si>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</si>
  <si>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</si>
  <si>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</si>
  <si>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</si>
  <si>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</si>
  <si>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</si>
  <si>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</si>
  <si>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</si>
  <si>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</si>
  <si>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</si>
  <si>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</si>
  <si>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</si>
  <si>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</si>
  <si>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</si>
  <si>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</si>
  <si>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</si>
  <si>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</si>
  <si>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</si>
  <si>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</si>
  <si>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</si>
  <si>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</si>
  <si>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</si>
  <si>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</si>
  <si>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</si>
  <si>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</si>
  <si>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</si>
  <si>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</si>
  <si>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</si>
  <si>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</si>
  <si>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</si>
  <si>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</si>
  <si>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</si>
  <si>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</si>
  <si>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</si>
  <si>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</si>
  <si>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</si>
  <si>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</si>
  <si>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</si>
  <si>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</si>
  <si>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</si>
  <si>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</si>
  <si>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</si>
  <si>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</si>
  <si>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</si>
  <si>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</si>
  <si>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</si>
  <si>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</si>
  <si>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</si>
  <si>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</si>
  <si>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</si>
  <si>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</si>
  <si>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</si>
  <si>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</si>
  <si>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</si>
  <si>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</si>
  <si>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</si>
  <si>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</si>
  <si>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</si>
  <si>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</si>
  <si>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</si>
  <si>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</si>
  <si>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</si>
  <si>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</si>
  <si>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</si>
  <si>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</si>
  <si>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</si>
  <si>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</si>
  <si>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</si>
  <si>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</si>
  <si>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</si>
  <si>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</si>
  <si>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</si>
  <si>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</si>
  <si>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</si>
  <si>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</si>
  <si>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</si>
  <si>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</si>
  <si>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</si>
  <si>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</si>
  <si>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</si>
  <si>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</si>
  <si>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</si>
  <si>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</si>
  <si>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</si>
  <si>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</si>
  <si>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</si>
  <si>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</si>
  <si>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</si>
  <si>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</si>
  <si>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</si>
  <si>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</si>
  <si>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</si>
  <si>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</si>
  <si>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</si>
  <si>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</si>
  <si>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</si>
  <si>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</si>
  <si>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</si>
  <si>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</si>
  <si>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</si>
  <si>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</si>
  <si>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</si>
  <si>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</si>
  <si>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</si>
  <si>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</si>
  <si>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</si>
  <si>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</si>
  <si>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</si>
  <si>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</si>
  <si>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</si>
  <si>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</si>
  <si>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</si>
  <si>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</si>
  <si>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</si>
  <si>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</si>
  <si>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</si>
  <si>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</si>
  <si>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</si>
  <si>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</si>
  <si>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</si>
  <si>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</si>
  <si>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</si>
  <si>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</si>
  <si>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</si>
  <si>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</si>
  <si>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</si>
  <si>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</si>
  <si>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</si>
  <si>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</si>
  <si>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</si>
  <si>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</si>
  <si>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</si>
  <si>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</si>
  <si>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</si>
  <si>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</si>
  <si>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</si>
  <si>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</si>
  <si>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</si>
  <si>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</si>
  <si>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</si>
  <si>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</si>
  <si>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</si>
  <si>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</si>
  <si>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</si>
  <si>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</si>
  <si>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</si>
  <si>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</si>
  <si>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</si>
  <si>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</si>
  <si>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</si>
  <si>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</si>
  <si>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</si>
  <si>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</si>
  <si>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</si>
  <si>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</si>
  <si>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</si>
  <si>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</si>
  <si>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</si>
  <si>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</si>
  <si>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</si>
  <si>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</si>
  <si>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</si>
  <si>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</si>
  <si>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</si>
  <si>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</si>
  <si>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</si>
  <si>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</si>
  <si>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</si>
  <si>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</si>
  <si>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</si>
  <si>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</si>
  <si>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</si>
  <si>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</si>
  <si>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</si>
  <si>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</si>
  <si>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</si>
  <si>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</si>
  <si>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</si>
  <si>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</si>
  <si>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</si>
  <si>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</si>
  <si>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</si>
  <si>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</si>
  <si>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</si>
  <si>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</si>
  <si>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</si>
  <si>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</si>
  <si>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</si>
  <si>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</si>
  <si>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</si>
  <si>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</si>
  <si>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</si>
  <si>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</si>
  <si>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</si>
  <si>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</si>
  <si>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</si>
  <si>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</si>
  <si>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</si>
  <si>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</si>
  <si>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</si>
  <si>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</si>
  <si>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</si>
  <si>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</si>
  <si>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</si>
  <si>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</si>
  <si>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</si>
  <si>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</si>
  <si>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</si>
  <si>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</si>
  <si>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</si>
  <si>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</si>
  <si>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</si>
  <si>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</si>
  <si>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</si>
  <si>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</si>
  <si>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</si>
  <si>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</si>
  <si>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</si>
  <si>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</si>
  <si>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</si>
  <si>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</si>
  <si>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</si>
  <si>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</si>
  <si>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</si>
  <si>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</si>
  <si>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</si>
  <si>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</si>
  <si>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</si>
  <si>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</si>
  <si>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</si>
  <si>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</si>
  <si>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</si>
  <si>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</si>
  <si>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</si>
  <si>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</si>
  <si>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</si>
  <si>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</si>
  <si>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</si>
  <si>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</si>
  <si>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</si>
  <si>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</si>
  <si>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</si>
  <si>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</si>
  <si>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</si>
  <si>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</si>
  <si>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</si>
  <si>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</si>
  <si>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</si>
  <si>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</si>
  <si>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</si>
  <si>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</si>
  <si>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</si>
  <si>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</si>
  <si>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</si>
  <si>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</si>
  <si>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</si>
  <si>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</si>
  <si>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</si>
  <si>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</si>
  <si>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</si>
  <si>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</si>
  <si>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</si>
  <si>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</si>
  <si>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</si>
  <si>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</si>
  <si>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</si>
  <si>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</si>
  <si>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</si>
  <si>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</si>
  <si>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</si>
  <si>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</si>
  <si>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</si>
  <si>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</si>
  <si>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</si>
  <si>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</si>
  <si>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</si>
  <si>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</si>
  <si>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</si>
  <si>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</si>
  <si>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</si>
  <si>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</si>
  <si>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</si>
  <si>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</si>
  <si>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</si>
  <si>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</si>
  <si>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</si>
  <si>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</si>
  <si>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</si>
  <si>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</si>
  <si>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</si>
  <si>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</si>
  <si>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</si>
  <si>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</si>
  <si>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</si>
  <si>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</si>
  <si>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</si>
  <si>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</si>
  <si>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</si>
  <si>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</si>
  <si>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</si>
  <si>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</si>
  <si>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</si>
  <si>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</si>
  <si>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</si>
  <si>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</si>
  <si>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</si>
  <si>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</si>
  <si>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</si>
  <si>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</si>
  <si>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</si>
  <si>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</si>
  <si>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</si>
  <si>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</si>
  <si>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</si>
  <si>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</si>
  <si>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</si>
  <si>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</si>
  <si>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</si>
  <si>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</si>
  <si>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</si>
  <si>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</si>
  <si>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</si>
  <si>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</si>
  <si>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</si>
  <si>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</si>
  <si>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</si>
  <si>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</si>
  <si>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</si>
  <si>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</si>
  <si>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</si>
  <si>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</si>
  <si>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</si>
  <si>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</si>
  <si>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</si>
  <si>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</si>
  <si>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</si>
  <si>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</si>
  <si>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</si>
  <si>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</si>
  <si>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</si>
  <si>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</si>
  <si>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</si>
  <si>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</si>
  <si>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</si>
  <si>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</si>
  <si>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</si>
  <si>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</si>
  <si>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</si>
  <si>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</si>
  <si>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</si>
  <si>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</si>
  <si>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</si>
  <si>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</si>
  <si>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</si>
  <si>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</si>
  <si>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</si>
  <si>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</si>
  <si>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</si>
  <si>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</si>
  <si>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</si>
  <si>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</si>
  <si>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</si>
  <si>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</si>
  <si>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</si>
  <si>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</si>
  <si>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</si>
  <si>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</si>
  <si>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</si>
  <si>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</si>
  <si>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</si>
  <si>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</si>
  <si>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</si>
  <si>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</si>
  <si>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</si>
  <si>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</si>
  <si>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</si>
  <si>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</si>
  <si>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</si>
  <si>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</si>
  <si>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</si>
  <si>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</si>
  <si>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</si>
  <si>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</si>
  <si>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</si>
  <si>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</si>
  <si>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</si>
  <si>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</si>
  <si>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</si>
  <si>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</si>
  <si>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</si>
  <si>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</si>
  <si>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</si>
  <si>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</si>
  <si>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</si>
  <si>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</si>
  <si>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</si>
  <si>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</si>
  <si>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</si>
  <si>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</si>
  <si>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</si>
  <si>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</si>
  <si>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</si>
  <si>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</si>
  <si>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</si>
  <si>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</si>
  <si>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</si>
  <si>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</si>
  <si>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</si>
  <si>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</si>
  <si>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</si>
  <si>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</si>
  <si>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</si>
  <si>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</si>
  <si>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</si>
  <si>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</si>
  <si>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</si>
  <si>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</si>
  <si>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</si>
  <si>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</si>
  <si>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</si>
  <si>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</si>
  <si>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</si>
  <si>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</si>
  <si>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</si>
  <si>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</si>
  <si>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</si>
  <si>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</si>
  <si>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</si>
  <si>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</si>
  <si>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</si>
  <si>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</si>
  <si>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</si>
  <si>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</si>
  <si>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</si>
  <si>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</si>
  <si>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</si>
  <si>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</si>
  <si>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</si>
  <si>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</si>
  <si>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</si>
  <si>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</si>
  <si>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</si>
  <si>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</si>
  <si>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</si>
  <si>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</si>
  <si>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</si>
  <si>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</si>
  <si>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</si>
  <si>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</si>
  <si>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</si>
  <si>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</si>
  <si>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</si>
  <si>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</si>
  <si>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</si>
  <si>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</si>
  <si>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</si>
  <si>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</si>
  <si>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</si>
  <si>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</si>
  <si>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</si>
  <si>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</si>
  <si>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</si>
  <si>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</si>
  <si>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</si>
  <si>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</si>
  <si>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</si>
  <si>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</si>
  <si>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</si>
  <si>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</si>
  <si>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</si>
  <si>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</si>
  <si>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</si>
  <si>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</si>
  <si>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</si>
  <si>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</si>
  <si>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</si>
  <si>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</si>
  <si>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</si>
  <si>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</si>
  <si>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</si>
  <si>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</si>
  <si>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</si>
  <si>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</si>
  <si>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</si>
  <si>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</si>
  <si>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</si>
  <si>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</si>
  <si>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</si>
  <si>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</si>
  <si>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</si>
  <si>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</si>
  <si>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</si>
  <si>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</si>
  <si>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</si>
  <si>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</si>
  <si>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</si>
  <si>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</si>
  <si>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</si>
  <si>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</si>
  <si>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</si>
  <si>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</si>
  <si>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</si>
  <si>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</si>
  <si>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</si>
  <si>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</si>
  <si>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</si>
  <si>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</si>
  <si>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</si>
  <si>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</si>
  <si>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</si>
  <si>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</si>
  <si>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</si>
  <si>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</si>
  <si>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</si>
  <si>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</si>
  <si>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</si>
  <si>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</si>
  <si>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</si>
  <si>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</si>
  <si>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</si>
  <si>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</si>
  <si>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</si>
  <si>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</si>
  <si>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</si>
  <si>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</si>
  <si>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</si>
  <si>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</si>
  <si>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</si>
  <si>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</si>
  <si>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</si>
  <si>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</si>
  <si>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</si>
  <si>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</si>
  <si>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</si>
  <si>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</si>
  <si>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</si>
  <si>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</si>
  <si>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</si>
  <si>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</si>
  <si>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</si>
  <si>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</si>
  <si>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</si>
  <si>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</si>
  <si>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</si>
  <si>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</si>
  <si>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</si>
  <si>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</si>
  <si>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</si>
  <si>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</si>
  <si>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</si>
  <si>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</si>
  <si>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</si>
  <si>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</si>
  <si>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</si>
  <si>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</si>
  <si>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</si>
  <si>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</si>
  <si>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</si>
  <si>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</si>
  <si>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</si>
  <si>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</si>
  <si>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</si>
  <si>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</si>
  <si>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</si>
  <si>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</si>
  <si>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</si>
  <si>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</si>
  <si>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</si>
  <si>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</si>
  <si>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</si>
  <si>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</si>
  <si>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</si>
  <si>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</si>
  <si>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</si>
  <si>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</si>
  <si>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</si>
  <si>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</si>
  <si>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</si>
  <si>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</si>
  <si>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</si>
  <si>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</si>
  <si>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</si>
  <si>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</si>
  <si>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</si>
  <si>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</si>
  <si>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</si>
  <si>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</si>
  <si>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</si>
  <si>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</si>
  <si>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</si>
  <si>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</si>
  <si>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</si>
  <si>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</si>
  <si>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</si>
  <si>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</si>
  <si>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</si>
  <si>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</si>
  <si>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</si>
  <si>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</si>
  <si>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</si>
  <si>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</si>
  <si>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</si>
  <si>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</si>
  <si>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</si>
  <si>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</si>
  <si>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</si>
  <si>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</si>
  <si>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</si>
  <si>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</si>
  <si>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</si>
  <si>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</si>
  <si>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</si>
  <si>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</si>
  <si>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</si>
  <si>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</si>
  <si>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</si>
  <si>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</si>
  <si>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</si>
  <si>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</si>
  <si>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</si>
  <si>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</si>
  <si>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</si>
  <si>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</si>
  <si>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</si>
  <si>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</si>
  <si>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</si>
  <si>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</si>
  <si>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</si>
  <si>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</si>
  <si>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</si>
  <si>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</si>
  <si>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</si>
  <si>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</si>
  <si>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</si>
  <si>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</si>
  <si>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</si>
  <si>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</si>
  <si>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</si>
  <si>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</si>
  <si>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</si>
  <si>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</si>
  <si>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</si>
  <si>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</si>
  <si>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</si>
  <si>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</si>
  <si>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</si>
  <si>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</si>
  <si>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</si>
  <si>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</si>
  <si>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</si>
  <si>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</si>
  <si>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</si>
  <si>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</si>
  <si>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</si>
  <si>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</si>
  <si>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</si>
  <si>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</si>
  <si>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</si>
  <si>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</si>
  <si>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</si>
  <si>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</si>
  <si>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</si>
  <si>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</si>
  <si>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</si>
  <si>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</si>
  <si>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</si>
  <si>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</si>
  <si>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</si>
  <si>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</si>
  <si>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</si>
  <si>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</si>
  <si>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</si>
  <si>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</si>
  <si>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</si>
  <si>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</si>
  <si>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</si>
  <si>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</si>
  <si>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</si>
  <si>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</si>
  <si>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</si>
  <si>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</si>
  <si>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</si>
  <si>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</si>
  <si>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</si>
  <si>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</si>
  <si>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</si>
  <si>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</si>
  <si>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</si>
  <si>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</si>
  <si>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</si>
  <si>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</si>
  <si>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</si>
  <si>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</si>
  <si>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</si>
  <si>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</si>
  <si>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</si>
  <si>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</si>
  <si>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</si>
  <si>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</si>
  <si>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</si>
  <si>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</si>
  <si>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</si>
  <si>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</si>
  <si>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</si>
  <si>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</si>
  <si>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</si>
  <si>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</si>
  <si>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</si>
  <si>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</si>
  <si>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</si>
  <si>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</si>
  <si>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</si>
  <si>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</si>
  <si>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</si>
  <si>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</si>
  <si>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</si>
  <si>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</si>
  <si>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</si>
  <si>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</si>
  <si>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</si>
  <si>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</si>
  <si>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</si>
  <si>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</si>
  <si>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</si>
  <si>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</si>
  <si>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</si>
  <si>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</si>
  <si>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</si>
  <si>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</si>
  <si>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</si>
  <si>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</si>
  <si>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</si>
  <si>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</si>
  <si>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</si>
  <si>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</si>
  <si>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</si>
  <si>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</si>
  <si>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</si>
  <si>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</si>
  <si>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</si>
  <si>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</si>
  <si>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</si>
  <si>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</si>
  <si>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</si>
  <si>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</si>
  <si>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</si>
  <si>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</si>
  <si>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</si>
  <si>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</si>
  <si>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</si>
  <si>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</si>
  <si>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</si>
  <si>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</si>
  <si>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</si>
  <si>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</si>
  <si>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</si>
  <si>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</si>
  <si>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</si>
  <si>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</si>
  <si>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</si>
  <si>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</si>
  <si>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</si>
  <si>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</si>
  <si>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</si>
  <si>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</si>
  <si>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</si>
  <si>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</si>
  <si>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</si>
  <si>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</si>
  <si>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</si>
  <si>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</si>
  <si>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</si>
  <si>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</si>
  <si>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</si>
  <si>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</si>
  <si>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</si>
  <si>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</si>
  <si>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</si>
  <si>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</si>
  <si>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</si>
  <si>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</si>
  <si>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</si>
  <si>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</si>
  <si>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</si>
  <si>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</si>
  <si>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</si>
  <si>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</si>
  <si>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</si>
  <si>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</si>
  <si>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</si>
  <si>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</si>
  <si>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</si>
  <si>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</si>
  <si>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</si>
  <si>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</si>
  <si>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</si>
  <si>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</si>
  <si>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</si>
  <si>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</si>
  <si>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</si>
  <si>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</si>
  <si>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</si>
  <si>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</si>
  <si>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</si>
  <si>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</si>
  <si>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</si>
  <si>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</si>
  <si>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</si>
  <si>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</si>
  <si>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</si>
  <si>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</si>
  <si>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</si>
  <si>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</si>
  <si>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</si>
  <si>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</si>
  <si>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</si>
  <si>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</si>
  <si>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</si>
  <si>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</si>
  <si>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</si>
  <si>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</si>
  <si>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</si>
  <si>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</si>
  <si>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</si>
  <si>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</si>
  <si>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</si>
  <si>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</si>
  <si>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</si>
  <si>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</si>
  <si>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</si>
  <si>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</si>
  <si>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</si>
  <si>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</si>
  <si>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</si>
  <si>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</si>
  <si>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</si>
  <si>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</si>
  <si>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</si>
  <si>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</si>
  <si>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</si>
  <si>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</si>
  <si>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</si>
  <si>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</si>
  <si>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</si>
  <si>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</si>
  <si>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</si>
  <si>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</si>
  <si>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</si>
  <si>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</si>
  <si>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</si>
  <si>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</si>
  <si>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</si>
  <si>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</si>
  <si>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</si>
  <si>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</si>
  <si>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</si>
  <si>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</si>
  <si>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</si>
  <si>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</si>
  <si>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</si>
  <si>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</si>
  <si>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</si>
  <si>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</si>
  <si>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</si>
  <si>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</si>
  <si>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</si>
  <si>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</si>
  <si>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</si>
  <si>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</si>
  <si>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</si>
  <si>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</si>
  <si>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</si>
  <si>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</si>
  <si>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</si>
  <si>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</si>
  <si>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</si>
  <si>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</si>
  <si>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</si>
  <si>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</si>
  <si>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</si>
  <si>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</si>
  <si>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</si>
  <si>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</si>
  <si>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</si>
  <si>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</si>
  <si>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</si>
  <si>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</si>
  <si>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</si>
  <si>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</si>
  <si>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</si>
  <si>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</si>
  <si>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</si>
  <si>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</si>
  <si>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</si>
  <si>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</si>
  <si>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</si>
  <si>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</si>
  <si>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</si>
  <si>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</si>
  <si>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</si>
  <si>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</si>
  <si>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</si>
  <si>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</si>
  <si>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</si>
  <si>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</si>
  <si>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</si>
  <si>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</si>
  <si>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</si>
  <si>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</si>
  <si>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</si>
  <si>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</si>
  <si>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</si>
  <si>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</si>
  <si>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</si>
  <si>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</si>
  <si>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</si>
  <si>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</si>
  <si>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</si>
  <si>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</si>
  <si>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</si>
  <si>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</si>
  <si>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</si>
  <si>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</si>
  <si>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</si>
  <si>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</si>
  <si>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</si>
  <si>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</si>
  <si>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</si>
  <si>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</si>
  <si>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</si>
  <si>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</si>
  <si>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</si>
  <si>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</si>
  <si>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</si>
  <si>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</si>
  <si>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</si>
  <si>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</si>
  <si>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</si>
  <si>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</si>
  <si>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</si>
  <si>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</si>
  <si>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</si>
  <si>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</si>
  <si>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</si>
  <si>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</si>
  <si>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</si>
  <si>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</si>
  <si>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</si>
  <si>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</si>
  <si>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</si>
  <si>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</si>
  <si>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</si>
  <si>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</si>
  <si>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</si>
  <si>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</si>
  <si>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</si>
  <si>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</si>
  <si>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</si>
  <si>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</si>
  <si>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</si>
  <si>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</si>
  <si>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</si>
  <si>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</si>
  <si>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</si>
  <si>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</si>
  <si>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</si>
  <si>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</si>
  <si>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</si>
  <si>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</si>
  <si>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</si>
  <si>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</si>
  <si>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</si>
  <si>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</si>
  <si>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</si>
  <si>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</si>
  <si>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</si>
  <si>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</si>
  <si>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</si>
  <si>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</si>
  <si>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</si>
  <si>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</si>
  <si>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</si>
  <si>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</si>
  <si>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</si>
  <si>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</si>
  <si>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</si>
  <si>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</si>
  <si>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</si>
  <si>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</si>
  <si>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</si>
  <si>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</si>
  <si>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</si>
  <si>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</si>
  <si>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</si>
  <si>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</si>
  <si>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</si>
  <si>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</si>
  <si>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</si>
  <si>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</si>
  <si>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</si>
  <si>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</si>
  <si>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</si>
  <si>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</si>
  <si>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</si>
  <si>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</si>
  <si>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</si>
  <si>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</si>
  <si>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</si>
  <si>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</si>
  <si>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</si>
  <si>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</si>
  <si>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</si>
  <si>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</si>
  <si>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</si>
  <si>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</si>
  <si>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</si>
  <si>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</si>
  <si>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</si>
  <si>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</si>
  <si>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</si>
  <si>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</si>
  <si>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</si>
  <si>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</si>
  <si>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</si>
  <si>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</si>
  <si>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</si>
  <si>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</si>
  <si>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</si>
  <si>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</si>
  <si>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</si>
  <si>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</si>
  <si>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</si>
  <si>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</si>
  <si>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</si>
  <si>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</si>
  <si>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</si>
  <si>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</si>
  <si>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</si>
  <si>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</si>
  <si>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</si>
  <si>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</si>
  <si>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</si>
  <si>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</si>
  <si>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</si>
  <si>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</si>
  <si>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</si>
  <si>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</si>
  <si>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</si>
  <si>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</si>
  <si>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</si>
  <si>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</si>
  <si>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</si>
  <si>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</si>
  <si>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</si>
  <si>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</si>
  <si>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</si>
  <si>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</si>
  <si>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</si>
  <si>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</si>
  <si>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</si>
  <si>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</si>
  <si>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</si>
  <si>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</si>
  <si>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</si>
  <si>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</si>
  <si>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</si>
  <si>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</si>
  <si>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</si>
  <si>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</si>
  <si>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</si>
  <si>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</si>
  <si>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</si>
  <si>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</si>
  <si>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</si>
  <si>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</si>
  <si>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</si>
  <si>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</si>
  <si>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</si>
  <si>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</si>
  <si>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</si>
  <si>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</si>
  <si>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</si>
  <si>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</si>
  <si>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</si>
  <si>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</si>
  <si>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</si>
  <si>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</si>
  <si>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</si>
  <si>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</si>
  <si>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</si>
  <si>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</si>
  <si>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</si>
  <si>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</si>
  <si>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</si>
  <si>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</si>
  <si>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</si>
  <si>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</si>
  <si>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</si>
  <si>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</si>
  <si>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</si>
  <si>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</si>
  <si>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</si>
  <si>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</si>
  <si>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</si>
  <si>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</si>
  <si>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</si>
  <si>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</si>
  <si>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</si>
  <si>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</si>
  <si>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</si>
  <si>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</si>
  <si>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</si>
  <si>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</si>
  <si>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</si>
  <si>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</si>
  <si>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</si>
  <si>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</si>
  <si>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</si>
  <si>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</si>
  <si>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</si>
  <si>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</si>
  <si>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</si>
  <si>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</si>
  <si>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</si>
  <si>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</si>
  <si>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</si>
  <si>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</si>
  <si>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</si>
  <si>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</si>
  <si>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</si>
  <si>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</si>
  <si>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</si>
  <si>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</si>
  <si>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</si>
  <si>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</si>
  <si>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</si>
  <si>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</si>
  <si>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</si>
  <si>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</si>
  <si>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</si>
  <si>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</si>
  <si>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</si>
  <si>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</si>
  <si>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</si>
  <si>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</si>
  <si>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</si>
  <si>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</si>
  <si>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</si>
  <si>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</si>
  <si>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</si>
  <si>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</si>
  <si>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</si>
  <si>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</si>
  <si>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</si>
  <si>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</si>
  <si>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</si>
  <si>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</si>
  <si>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</si>
  <si>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</si>
  <si>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</si>
  <si>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</si>
  <si>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</si>
  <si>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</si>
  <si>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</si>
  <si>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</si>
  <si>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</si>
  <si>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</si>
  <si>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</si>
  <si>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</si>
  <si>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</si>
  <si>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</si>
  <si>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</si>
  <si>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</si>
  <si>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</si>
  <si>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</si>
  <si>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</si>
  <si>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</si>
  <si>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</si>
  <si>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</si>
  <si>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</si>
  <si>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</si>
  <si>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</si>
  <si>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</si>
  <si>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</si>
  <si>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</si>
  <si>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</si>
  <si>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</si>
  <si>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</si>
  <si>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</si>
  <si>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</si>
  <si>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</si>
  <si>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</si>
  <si>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</si>
  <si>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</si>
  <si>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</si>
  <si>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</si>
  <si>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</si>
  <si>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</si>
  <si>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</si>
  <si>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</si>
  <si>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</si>
  <si>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</si>
  <si>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</si>
  <si>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</si>
  <si>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</si>
  <si>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</si>
  <si>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</si>
  <si>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</si>
  <si>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</si>
  <si>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</si>
  <si>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</si>
  <si>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</si>
  <si>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</si>
  <si>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</si>
  <si>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</si>
  <si>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</si>
  <si>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</si>
  <si>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</si>
  <si>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</si>
  <si>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</si>
  <si>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</si>
  <si>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</si>
  <si>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</si>
  <si>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</si>
  <si>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</si>
  <si>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</si>
  <si>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</si>
  <si>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</si>
  <si>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</si>
  <si>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</si>
  <si>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</si>
  <si>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</si>
  <si>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</si>
  <si>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</si>
  <si>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</si>
  <si>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</si>
  <si>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</si>
  <si>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</si>
  <si>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</si>
  <si>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</si>
  <si>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</si>
  <si>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</si>
  <si>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</si>
  <si>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</si>
  <si>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</si>
  <si>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</si>
  <si>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</si>
  <si>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</si>
  <si>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</si>
  <si>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</si>
  <si>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</si>
  <si>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</si>
  <si>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</si>
  <si>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</si>
  <si>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</si>
  <si>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</si>
  <si>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</si>
  <si>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</si>
  <si>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</si>
  <si>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</si>
  <si>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</si>
  <si>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</si>
  <si>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</si>
  <si>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</si>
  <si>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</si>
  <si>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</si>
  <si>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</si>
  <si>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</si>
  <si>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</si>
  <si>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</si>
  <si>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</si>
  <si>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</si>
  <si>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</si>
  <si>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</si>
  <si>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</si>
  <si>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</si>
  <si>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</si>
  <si>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</si>
  <si>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</si>
  <si>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</si>
  <si>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</si>
  <si>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</si>
  <si>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</si>
  <si>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</si>
  <si>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</si>
  <si>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</si>
  <si>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</si>
  <si>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</si>
  <si>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</si>
  <si>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</si>
  <si>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</si>
  <si>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</si>
  <si>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</si>
  <si>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</si>
  <si>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</si>
  <si>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</si>
  <si>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</si>
  <si>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</si>
  <si>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</si>
  <si>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</si>
  <si>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</si>
  <si>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</si>
  <si>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</si>
  <si>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</si>
  <si>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</si>
  <si>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</si>
  <si>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</si>
  <si>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</si>
  <si>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</si>
  <si>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</si>
  <si>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</si>
  <si>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</si>
  <si>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</si>
  <si>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</si>
  <si>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</si>
  <si>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</si>
  <si>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</si>
  <si>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</si>
  <si>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</si>
  <si>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</si>
  <si>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</si>
  <si>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</si>
  <si>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</si>
  <si>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</si>
  <si>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</si>
  <si>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</si>
  <si>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</si>
  <si>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</si>
  <si>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</si>
  <si>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</si>
  <si>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</si>
  <si>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</si>
  <si>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</si>
  <si>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</si>
  <si>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</si>
  <si>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</si>
  <si>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</si>
  <si>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</si>
  <si>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</si>
  <si>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</si>
  <si>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</si>
  <si>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</si>
  <si>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</si>
  <si>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</si>
  <si>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</si>
  <si>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</si>
  <si>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</si>
  <si>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</si>
  <si>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</si>
  <si>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</si>
  <si>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</si>
  <si>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</si>
  <si>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</si>
  <si>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</si>
  <si>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</si>
  <si>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</si>
  <si>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</si>
  <si>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</si>
  <si>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</si>
  <si>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</si>
  <si>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</si>
  <si>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</si>
  <si>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</si>
  <si>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</si>
  <si>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</si>
  <si>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</si>
  <si>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</si>
  <si>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</si>
  <si>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</si>
  <si>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</si>
  <si>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</si>
  <si>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</si>
  <si>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</si>
  <si>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</si>
  <si>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</si>
  <si>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</si>
  <si>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</si>
  <si>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</si>
  <si>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</si>
  <si>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</si>
  <si>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</si>
  <si>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</si>
  <si>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</si>
  <si>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</si>
  <si>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</si>
  <si>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</si>
  <si>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</si>
  <si>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</si>
  <si>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</si>
  <si>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</si>
  <si>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</si>
  <si>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</si>
  <si>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</si>
  <si>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</si>
  <si>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</si>
  <si>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</si>
  <si>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</si>
  <si>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</si>
  <si>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</si>
  <si>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</si>
  <si>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</si>
  <si>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</si>
  <si>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</si>
  <si>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</si>
  <si>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</si>
  <si>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</si>
  <si>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</si>
  <si>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</si>
  <si>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</si>
  <si>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</si>
  <si>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</si>
  <si>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</si>
  <si>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</si>
  <si>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</si>
  <si>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</si>
  <si>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</si>
  <si>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</si>
  <si>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</si>
  <si>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</si>
  <si>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</si>
  <si>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</si>
  <si>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</si>
  <si>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</si>
  <si>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</si>
  <si>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</si>
  <si>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</si>
  <si>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</si>
  <si>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</si>
  <si>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</si>
  <si>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</si>
  <si>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</si>
  <si>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</si>
  <si>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</si>
  <si>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</si>
  <si>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</si>
  <si>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</si>
  <si>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</si>
  <si>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</si>
  <si>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</si>
  <si>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</si>
  <si>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</si>
  <si>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</si>
  <si>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</si>
  <si>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</si>
  <si>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</si>
  <si>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</si>
  <si>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</si>
  <si>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</si>
  <si>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</si>
  <si>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</si>
  <si>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</si>
  <si>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</si>
  <si>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</si>
  <si>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</si>
  <si>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</si>
  <si>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</si>
  <si>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</si>
  <si>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</si>
  <si>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</si>
  <si>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</si>
  <si>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</si>
  <si>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</si>
  <si>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</si>
  <si>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</si>
  <si>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</si>
  <si>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</si>
  <si>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</si>
  <si>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</si>
  <si>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</si>
  <si>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</si>
  <si>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</si>
  <si>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</si>
  <si>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</si>
  <si>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</si>
  <si>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</si>
  <si>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</si>
  <si>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</si>
  <si>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</si>
  <si>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</si>
  <si>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</si>
  <si>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</si>
  <si>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</si>
  <si>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</si>
  <si>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</si>
  <si>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</si>
  <si>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</si>
  <si>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</si>
  <si>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</si>
  <si>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</si>
  <si>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</si>
  <si>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</si>
  <si>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</si>
  <si>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</si>
  <si>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</si>
  <si>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</si>
  <si>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</si>
  <si>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</si>
  <si>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</si>
  <si>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</si>
  <si>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</si>
  <si>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</si>
  <si>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</si>
  <si>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</si>
  <si>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</si>
  <si>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</si>
  <si>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</si>
  <si>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</si>
  <si>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</si>
  <si>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</si>
  <si>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</si>
  <si>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</si>
  <si>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</si>
  <si>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</si>
  <si>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</si>
  <si>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</si>
  <si>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</si>
  <si>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</si>
  <si>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</si>
  <si>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</si>
  <si>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</si>
  <si>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</si>
  <si>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</si>
  <si>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</si>
  <si>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</si>
  <si>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</si>
  <si>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</si>
  <si>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</si>
  <si>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</si>
  <si>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</si>
  <si>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</si>
  <si>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</si>
  <si>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</si>
  <si>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</si>
  <si>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</si>
  <si>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</si>
  <si>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</si>
  <si>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</si>
  <si>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</si>
  <si>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</si>
  <si>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</si>
  <si>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</si>
  <si>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</si>
  <si>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</si>
  <si>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</si>
  <si>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</si>
  <si>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</si>
  <si>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</si>
  <si>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</si>
  <si>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</si>
  <si>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</si>
  <si>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</si>
  <si>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</si>
  <si>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</si>
  <si>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</si>
  <si>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</si>
  <si>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</si>
  <si>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</si>
  <si>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</si>
  <si>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</si>
  <si>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</si>
  <si>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</si>
  <si>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</si>
  <si>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</si>
  <si>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</si>
  <si>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</si>
  <si>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</si>
  <si>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</si>
  <si>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</si>
  <si>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</si>
  <si>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</si>
  <si>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</si>
  <si>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</si>
  <si>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</si>
  <si>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</si>
  <si>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</si>
  <si>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</si>
  <si>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</si>
  <si>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</si>
  <si>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</si>
  <si>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</si>
  <si>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</si>
  <si>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</si>
  <si>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</si>
  <si>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</si>
  <si>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</si>
  <si>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</si>
  <si>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</si>
  <si>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</si>
  <si>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</si>
  <si>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</si>
  <si>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</si>
  <si>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</si>
  <si>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</si>
  <si>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</si>
  <si>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</si>
  <si>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</si>
  <si>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</si>
  <si>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</si>
  <si>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</si>
  <si>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</si>
  <si>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</si>
  <si>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</si>
  <si>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</si>
  <si>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</si>
  <si>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</si>
  <si>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</si>
  <si>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</si>
  <si>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</si>
  <si>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</si>
  <si>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</si>
  <si>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</si>
  <si>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</si>
  <si>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</si>
  <si>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</si>
  <si>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</si>
  <si>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</si>
  <si>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</si>
  <si>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</si>
  <si>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</si>
  <si>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</si>
  <si>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</si>
  <si>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</si>
  <si>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</si>
  <si>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</si>
  <si>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</si>
  <si>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</si>
  <si>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</si>
  <si>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</si>
  <si>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</si>
  <si>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</si>
  <si>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</si>
  <si>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</si>
  <si>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</si>
  <si>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</si>
  <si>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</si>
  <si>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</si>
  <si>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</si>
  <si>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</si>
  <si>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</si>
  <si>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</si>
  <si>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</si>
  <si>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</si>
  <si>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PCM-20251120-00001461</t>
  </si>
  <si>
    <t xml:space="preserve"> 11/20/2025 3:06 PM</t>
  </si>
  <si>
    <t xml:space="preserve">Team on the way 5 min </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</si>
  <si>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</si>
  <si>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</si>
  <si>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</si>
  <si>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</si>
  <si>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</si>
  <si>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</si>
  <si>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</si>
  <si>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</si>
  <si>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</si>
  <si>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</si>
  <si>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</si>
  <si>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</si>
  <si>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</si>
  <si>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</si>
  <si>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</si>
  <si>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</si>
  <si>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</si>
  <si>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TT-20251120-01474- no new PCM</t>
  </si>
  <si>
    <t>EM Team on the way ETA: 40 Mins</t>
  </si>
  <si>
    <t>PCM-20251120-00001503</t>
  </si>
  <si>
    <t>SCECO Blackout team checking one by one</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</si>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</sst>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318.71491342592344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16557</v>
      </c>
      <c r="E3" s="63" t="s">
        <v>39021</v>
      </c>
      <c r="F3" s="143">
        <v>45981.629976851851</v>
      </c>
      <c r="G3" s="144">
        <f ca="1">IFERROR(NOW()-F3,"-")</f>
        <v>3.3362499998474959E-2</v>
      </c>
      <c r="H3" s="143">
        <v>45981.625023148146</v>
      </c>
      <c r="I3" s="141" t="str">
        <f>IFERROR(VLOOKUP(D3,DB!A:F,6,0),"")</f>
        <v>Power Cube</v>
      </c>
      <c r="J3" s="141" t="str">
        <f>IFERROR(VLOOKUP(D3,DB!A:G,7,0),"")</f>
        <v>Good+Vandalized</v>
      </c>
      <c r="K3" s="145" t="s">
        <v>39024</v>
      </c>
      <c r="L3" s="146" t="str">
        <f>IFERROR(VLOOKUP(D3,DB!A:I,9,0),"")</f>
        <v>Latis</v>
      </c>
    </row>
    <row r="4" spans="1:15" ht="15" customHeight="1">
      <c r="A4" s="140"/>
      <c r="B4" s="141" t="str">
        <f>IFERROR(VLOOKUP(D4,DB!A:K,11,0),"")</f>
        <v/>
      </c>
      <c r="C4" s="141"/>
      <c r="D4" s="133"/>
      <c r="E4" s="142"/>
      <c r="F4" s="143"/>
      <c r="G4" s="144">
        <f ca="1">IFERROR(NOW()-F4,"-")</f>
        <v>45981.66333935185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45981.66333935185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45981.66333935185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45981.66333935185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45981.66333935185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45981.66333935185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45981.66333935185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45981.66333935185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45981.66333935185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45981.66333935185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45981.66333935185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45981.66333935185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45981.66333935185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45981.66333935185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45981.66333935185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45981.66333935185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45981.66333935185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45981.66333935185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45981.66333935185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45981.66333935185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45981.66333935185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45981.66333935185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45981.66333935185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45981.66333935185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45981.66333935185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45981.66333935185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45981.66333935185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45981.66333935185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45981.66333935185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45981.66333935185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45981.66333935185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45981.66333935185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45981.66333935185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45981.66333935185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45981.66333935185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45981.66333935185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45981.66333935185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45981.66333935185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45981.66333935185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45981.66333935185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45981.66333935185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45981.66333935185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45981.66333935185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45981.66333935185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45981.66333935185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45981.66333935185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45981.66333935185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45981.66333935185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45981.66333935185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45981.66333935185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45981.66333935185</v>
      </c>
      <c r="H54" s="143"/>
      <c r="I54" s="141" t="str">
        <f>IFERROR(VLOOKUP(D54,DB!A:F,6,0),"")</f>
        <v/>
      </c>
      <c r="J54" s="141" t="str">
        <f>IFERROR(VLOOKUP(D54,DB!A:G,7,0),"")</f>
        <v/>
      </c>
      <c r="K54" s="145"/>
      <c r="L54" s="146" t="str">
        <f>IFERROR(VLOOKUP(D54,DB!A:I,9,0),"")</f>
        <v/>
      </c>
    </row>
    <row r="55" spans="1:12" ht="15" customHeight="1">
      <c r="A55" s="147"/>
      <c r="B55" s="134" t="str">
        <f>IFERROR(VLOOKUP(D55,DB!A:K,11,0),"")</f>
        <v/>
      </c>
      <c r="C55" s="134"/>
      <c r="D55" s="148"/>
      <c r="E55" s="135"/>
      <c r="F55" s="136"/>
      <c r="G55" s="137">
        <f ca="1">IFERROR(NOW()-F55,"-")</f>
        <v>45981.66333935185</v>
      </c>
      <c r="H55" s="136"/>
      <c r="I55" s="134" t="str">
        <f>IFERROR(VLOOKUP(D55,DB!A:F,6,0),"")</f>
        <v/>
      </c>
      <c r="J55" s="134" t="str">
        <f>IFERROR(VLOOKUP(D55,DB!A:G,7,0),"")</f>
        <v/>
      </c>
      <c r="K55" s="138"/>
      <c r="L55" s="139" t="str">
        <f>IFERROR(VLOOKUP(D55,DB!A:I,9,0),"")</f>
        <v/>
      </c>
    </row>
  </sheetData>
  <customSheetViews>
    <customSheetView guid="{F6042A99-DD27-4453-835D-0834D95730CC}" filter="1" showAutoFilter="1">
      <pageMargins left="0" right="0" top="0" bottom="0" header="0" footer="0"/>
      <autoFilter ref="B1:M1" xr:uid="{07745A6B-D948-4776-9A05-FFB160BA809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156.66350138888811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45981.66333935185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45981.66333935185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45981.66333935185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45981.66333935185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45981.66333935185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45981.66333935185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45981.66333935185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45981.66333935185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45981.66333935185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45981.66333935185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45981.66333935185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45981.66333935185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45981.66333935185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45981.66333935185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45981.66333935185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45981.66333935185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45981.66333935185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45981.66333935185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45981.66333935185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45981.66333935185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45981.66333935185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45981.66333935185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45981.66333935185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45981.66333935185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45981.66333935185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45981.66333935185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45981.66333935185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45981.66333935185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45981.66333935185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45981.66333935185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45981.66333935185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45981.66333935185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45981.66333935185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45981.66333935185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45981.66333935185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45981.66333935185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45981.66333935185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45981.66333935185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45981.66333935185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45981.66333935185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45981.66333935185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45981.66333935185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45981.66333935185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45981.66333935185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45981.66333935185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45981.66333935185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45981.66333935185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45981.66333935185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45981.66333935185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45981.66333935185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45981.66333935185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45981.66333935185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45981.66333935185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45981.66333935185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45981.66333935185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45981.66333935185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45981.66333935185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45981.66333935185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45981.66333935185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45981.66333935185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45981.66333935185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45981.66333935185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45981.66333935185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45981.66333935185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45981.66333935185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45981.66333935185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45981.66333935185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45981.66333935185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45981.66333935185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45981.66333935185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45981.66333935185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45981.66333935185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45981.66333935185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45981.66333935185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45981.66333935185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45981.66333935185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45981.66333935185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45981.66333935185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45981.66333935185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45981.66333935185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45981.66333935185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45981.66333935185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45981.66333935185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45981.66333935185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45981.66333935185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45981.66333935185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45981.66333935185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45981.66333935185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45981.66333935185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45981.66333935185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45981.66333935185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45981.66333935185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45981.66333935185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45981.66333935185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45981.66333935185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45981.66333935185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45981.66333935185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45981.66333935185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45981.66333935185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45981.66333935185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45981.66333935185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45981.66333935185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45981.66333935185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45981.66333935185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45981.66333935185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45981.66333935185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45981.66333935185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45981.66333935185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45981.66333935185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45981.66333935185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45981.66333935185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45981.66333935185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45981.66333935185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45981.66333935185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45981.66333935185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45981.66333935185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45981.66333935185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45981.66333935185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45981.66333935185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45981.66333935185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45981.66333935185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45981.66333935185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45981.66333935185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45981.66333935185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45981.66333935185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45981.66333935185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45981.66333935185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45981.66333935185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45981.66333935185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45981.66333935185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45981.66333935185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45981.66333935185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45981.66333935185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45981.66333935185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45981.66333935185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45981.66333935185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45981.66333935185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45981.66333935185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45981.66333935185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45981.66333935185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45981.66333935185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45981.66333935185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45981.66333935185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45981.66333935185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45981.66333935185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45981.66333935185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45981.66333935185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45981.66333935185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45981.66333935185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45981.66333935185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45981.66333935185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45981.66333935185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45981.66333935185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45981.66333935185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45981.66333935185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45981.66333935185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45981.66333935185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45981.66333935185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45981.66333935185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45981.66333935185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45981.66333935185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45981.66333935185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45981.66333935185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45981.66333935185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45981.66333935185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45981.66333935185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F9" sqref="F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t="s">
        <v>39108</v>
      </c>
      <c r="G2" s="21" t="str">
        <f t="shared" ref="G2" ca="1" si="0">IFERROR(NOW()-F2,"-")</f>
        <v>-</v>
      </c>
      <c r="H2" s="22"/>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18"/>
      <c r="E3" s="18"/>
      <c r="F3" s="20"/>
      <c r="G3" s="21">
        <f t="shared" ref="G2:G63" ca="1" si="1">IFERROR(NOW()-F3,"-")</f>
        <v>45981.66333935185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45981.66333935185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45981.66333935185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45981.66333935185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45981.66333935185</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1"/>
        <v>45981.66333935185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45981.66333935185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45981.66333935185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45981.66333935185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45981.66333935185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45981.66333935185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45981.66333935185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45981.66333935185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45981.66333935185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45981.66333935185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45981.66333935185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45981.66333935185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45981.66333935185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45981.66333935185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45981.66333935185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45981.66333935185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45981.66333935185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45981.66333935185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45981.66333935185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45981.66333935185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45981.66333935185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45981.66333935185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45981.66333935185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45981.66333935185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45981.66333935185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45981.66333935185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45981.66333935185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45981.66333935185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45981.66333935185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45981.66333935185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45981.66333935185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45981.66333935185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45981.66333935185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45981.66333935185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45981.66333935185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45981.66333935185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45981.66333935185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45981.66333935185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45981.66333935185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45981.66333935185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45981.66333935185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45981.66333935185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45981.66333935185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45981.66333935185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45981.66333935185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45981.66333935185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45981.66333935185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45981.66333935185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45981.66333935185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45981.66333935185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45981.66333935185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45981.66333935185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45981.66333935185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45981.66333935185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45981.66333935185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45981.66333935185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2">IFERROR(NOW()-F64,"-")</f>
        <v>45981.66333935185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2"/>
        <v>45981.66333935185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2"/>
        <v>45981.66333935185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2"/>
        <v>45981.66333935185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45981.66333935185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45981.66333935185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45981.66333935185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45981.66333935185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45981.66333935185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45981.66333935185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45981.66333935185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45981.66333935185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45981.66333935185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45981.66333935185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45981.66333935185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45981.66333935185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45981.66333935185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45981.66333935185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45981.66333935185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45981.66333935185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45981.66333935185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45981.66333935185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45981.66333935185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45981.66333935185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45981.66333935185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45981.66333935185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45981.66333935185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45981.66333935185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45981.66333935185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45981.66333935185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45981.66333935185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45981.66333935185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45981.66333935185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45981.66333935185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45981.66333935185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45981.66333935185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45981.66333935185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45981.66333935185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45981.66333935185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45981.66333935185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45981.66333935185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45981.66333935185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45981.66333935185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45981.66333935185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45981.66333935185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45981.66333935185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45981.66333935185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45981.66333935185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45981.66333935185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45981.66333935185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45981.66333935185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45981.66333935185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45981.66333935185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45981.66333935185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45981.66333935185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45981.66333935185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45981.66333935185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45981.66333935185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45981.66333935185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45981.66333935185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45981.66333935185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45981.66333935185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45981.66333935185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45981.66333935185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3">IFERROR(NOW()-F128,"-")</f>
        <v>45981.66333935185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3"/>
        <v>45981.66333935185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3"/>
        <v>45981.66333935185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3"/>
        <v>45981.66333935185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45981.66333935185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45981.66333935185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45981.66333935185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45981.66333935185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45981.66333935185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45981.66333935185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45981.66333935185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45981.66333935185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45981.66333935185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45981.66333935185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45981.66333935185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45981.66333935185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45981.66333935185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45981.66333935185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45981.66333935185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45981.66333935185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45981.66333935185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45981.66333935185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45981.66333935185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45981.66333935185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45981.66333935185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45981.66333935185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45981.66333935185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45981.66333935185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45981.66333935185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45981.66333935185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45981.66333935185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45981.66333935185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45981.66333935185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45981.66333935185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45981.66333935185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45981.66333935185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45981.66333935185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45981.66333935185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45981.66333935185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45981.66333935185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45981.66333935185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45981.66333935185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45981.66333935185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45981.66333935185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45981.66333935185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45981.66333935185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45981.66333935185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45981.66333935185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45981.66333935185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45981.66333935185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45981.66333935185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45981.66333935185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45981.66333935185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45981.66333935185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45981.66333935185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45981.66333935185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45981.66333935185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45981.66333935185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45981.66333935185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45981.66333935185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45981.66333935185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45981.66333935185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45981.66333935185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45981.66333935185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4">IFERROR(NOW()-F192,"-")</f>
        <v>45981.66333935185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4"/>
        <v>45981.66333935185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4"/>
        <v>45981.66333935185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4"/>
        <v>45981.66333935185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45981.66333935185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45981.66333935185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45981.66333935185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45981.66333935185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45981.66333935185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45981.66333935185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45981.66333935185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45981.66333935185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45981.66333935185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45981.66333935185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45981.66333935185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45981.66333935185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45981.66333935185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45981.66333935185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45981.66333935185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45981.66333935185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45981.66333935185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45981.66333935185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45981.66333935185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45981.66333935185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45981.66333935185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45981.66333935185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45981.66333935185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45981.66333935185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45981.66333935185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45981.66333935185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45981.66333935185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45981.66333935185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45981.66333935185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45981.66333935185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45981.66333935185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45981.66333935185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45981.66333935185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45981.66333935185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45981.66333935185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45981.66333935185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45981.66333935185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45981.66333935185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45981.66333935185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45981.66333935185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45981.66333935185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45981.66333935185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45981.66333935185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45981.66333935185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45981.66333935185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45981.66333935185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45981.66333935185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45981.66333935185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45981.66333935185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45981.66333935185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45981.66333935185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45981.66333935185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45981.66333935185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45981.66333935185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45981.66333935185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45981.66333935185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45981.66333935185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45981.66333935185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45981.66333935185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45981.66333935185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5">IFERROR(NOW()-F256,"-")</f>
        <v>45981.66333935185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5"/>
        <v>45981.66333935185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5"/>
        <v>45981.66333935185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5"/>
        <v>45981.66333935185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45981.66333935185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45981.66333935185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45981.66333935185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45981.66333935185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45981.66333935185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45981.66333935185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45981.66333935185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45981.66333935185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45981.66333935185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45981.66333935185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45981.66333935185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45981.66333935185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45981.66333935185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45981.66333935185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45981.66333935185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45981.66333935185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45981.66333935185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45981.66333935185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45981.66333935185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45981.66333935185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45981.66333935185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45981.66333935185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45981.66333935185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45981.66333935185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45981.66333935185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45981.66333935185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45981.66333935185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45981.66333935185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45981.66333935185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45981.66333935185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45981.66333935185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45981.66333935185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45981.66333935185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45981.66333935185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45981.66333935185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45981.66333935185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45981.66333935185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45981.66333935185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45981.66333935185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45981.66333935185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45981.66333935185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45981.66333935185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45981.66333935185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45981.66333935185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45981.66333935185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45981.66333935185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45981.66333935185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45981.66333935185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45981.66333935185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45981.66333935185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45981.66333935185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45981.66333935185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45981.66333935185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45981.66333935185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45981.66333935185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45981.66333935185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45981.66333935185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45981.66333935185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45981.66333935185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45981.66333935185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6">IFERROR(NOW()-F320,"-")</f>
        <v>45981.66333935185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6"/>
        <v>45981.66333935185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6"/>
        <v>45981.66333935185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6"/>
        <v>45981.66333935185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45981.66333935185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45981.66333935185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45981.66333935185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45981.66333935185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45981.66333935185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45981.66333935185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45981.66333935185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45981.66333935185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45981.66333935185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45981.66333935185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45981.66333935185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45981.66333935185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45981.66333935185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45981.66333935185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45981.66333935185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45981.66333935185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45981.66333935185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45981.66333935185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45981.66333935185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45981.66333935185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45981.66333935185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45981.66333935185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45981.66333935185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45981.66333935185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45981.66333935185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45981.66333935185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45981.66333935185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45981.66333935185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45981.66333935185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45981.66333935185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45981.66333935185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45981.66333935185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45981.66333935185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45981.66333935185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45981.66333935185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45981.66333935185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45981.66333935185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45981.66333935185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45981.66333935185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45981.66333935185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45981.66333935185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45981.66333935185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45981.66333935185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45981.66333935185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45981.66333935185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45981.66333935185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45981.66333935185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45981.66333935185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45981.66333935185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45981.66333935185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45981.66333935185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45981.66333935185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45981.66333935185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45981.66333935185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45981.66333935185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45981.66333935185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45981.66333935185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45981.66333935185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45981.66333935185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45981.66333935185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7">IFERROR(NOW()-F384,"-")</f>
        <v>45981.66333935185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7"/>
        <v>45981.66333935185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7"/>
        <v>45981.66333935185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7"/>
        <v>45981.66333935185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45981.66333935185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45981.66333935185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45981.66333935185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45981.66333935185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45981.66333935185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45981.66333935185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45981.66333935185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45981.66333935185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45981.66333935185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45981.66333935185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45981.66333935185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45981.66333935185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45981.66333935185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45981.66333935185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45981.66333935185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45981.66333935185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45981.66333935185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45981.66333935185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45981.66333935185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45981.66333935185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45981.66333935185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45981.66333935185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45981.66333935185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45981.66333935185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45981.66333935185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45981.66333935185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45981.66333935185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45981.66333935185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45981.66333935185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45981.66333935185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45981.66333935185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45981.66333935185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45981.66333935185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45981.66333935185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45981.66333935185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45981.66333935185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45981.66333935185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45981.66333935185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45981.66333935185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45981.66333935185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45981.66333935185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45981.66333935185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45981.66333935185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45981.66333935185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45981.66333935185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45981.66333935185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45981.66333935185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45981.66333935185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45981.66333935185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45981.66333935185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45981.66333935185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45981.66333935185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45981.66333935185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45981.66333935185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45981.66333935185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45981.66333935185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45981.66333935185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45981.66333935185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45981.66333935185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45981.66333935185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8">IFERROR(NOW()-F448,"-")</f>
        <v>45981.66333935185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8"/>
        <v>45981.66333935185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8"/>
        <v>45981.66333935185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8"/>
        <v>45981.66333935185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45981.66333935185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45981.66333935185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45981.66333935185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45981.66333935185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45981.66333935185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45981.66333935185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45981.66333935185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45981.66333935185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45981.66333935185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45981.66333935185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45981.66333935185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45981.66333935185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45981.66333935185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45981.66333935185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45981.66333935185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45981.66333935185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45981.66333935185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45981.66333935185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45981.66333935185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45981.66333935185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45981.66333935185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45981.66333935185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45981.66333935185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45981.66333935185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45981.66333935185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45981.66333935185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45981.66333935185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45981.66333935185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45981.66333935185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45981.66333935185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45981.66333935185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45981.66333935185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45981.66333935185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45981.66333935185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45981.66333935185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45981.66333935185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45981.66333935185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45981.66333935185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45981.66333935185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45981.66333935185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45981.66333935185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45981.66333935185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45981.66333935185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45981.66333935185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45981.66333935185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45981.66333935185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45981.66333935185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45981.66333935185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45981.66333935185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45981.66333935185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45981.66333935185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45981.66333935185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45981.66333935185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45981.66333935185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45981.66333935185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45981.66333935185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45981.66333935185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45981.66333935185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45981.66333935185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45981.66333935185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9">IFERROR(NOW()-F512,"-")</f>
        <v>45981.66333935185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9"/>
        <v>45981.66333935185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9"/>
        <v>45981.66333935185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9"/>
        <v>45981.66333935185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45981.66333935185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45981.66333935185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45981.66333935185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45981.66333935185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45981.66333935185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45981.66333935185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45981.66333935185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45981.66333935185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45981.66333935185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45981.66333935185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45981.66333935185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45981.66333935185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45981.66333935185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45981.66333935185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45981.66333935185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45981.66333935185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45981.66333935185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45981.66333935185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45981.66333935185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45981.66333935185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45981.66333935185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45981.66333935185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45981.66333935185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45981.66333935185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45981.66333935185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45981.66333935185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45981.66333935185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45981.66333935185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45981.66333935185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45981.66333935185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45981.66333935185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45981.66333935185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45981.66333935185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45981.66333935185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45981.66333935185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45981.66333935185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45981.66333935185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45981.66333935185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45981.66333935185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45981.66333935185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45981.66333935185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45981.66333935185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45981.66333935185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45981.66333935185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45981.66333935185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45981.66333935185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45981.66333935185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45981.66333935185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45981.66333935185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45981.66333935185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45981.66333935185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45981.66333935185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45981.66333935185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45981.66333935185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45981.66333935185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45981.66333935185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45981.66333935185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45981.66333935185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45981.66333935185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45981.66333935185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10">IFERROR(NOW()-F576,"-")</f>
        <v>45981.66333935185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10"/>
        <v>45981.66333935185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10"/>
        <v>45981.66333935185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10"/>
        <v>45981.66333935185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45981.66333935185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45981.66333935185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45981.66333935185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45981.66333935185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45981.66333935185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45981.66333935185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45981.66333935185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45981.66333935185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45981.66333935185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45981.66333935185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45981.66333935185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45981.66333935185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45981.66333935185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45981.66333935185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45981.66333935185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45981.66333935185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45981.66333935185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45981.66333935185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45981.66333935185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45981.66333935185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45981.66333935185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45981.66333935185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45981.66333935185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45981.66333935185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45981.66333935185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45981.66333935185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45981.66333935185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45981.66333935185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45981.66333935185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45981.66333935185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45981.66333935185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45981.66333935185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45981.66333935185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45981.66333935185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45981.66333935185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45981.66333935185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45981.66333935185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45981.66333935185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45981.66333935185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45981.66333935185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45981.66333935185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45981.66333935185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45981.66333935185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45981.66333935185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45981.66333935185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45981.66333935185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45981.66333935185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45981.66333935185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45981.66333935185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45981.66333935185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45981.66333935185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45981.66333935185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45981.66333935185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45981.66333935185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45981.66333935185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45981.66333935185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45981.66333935185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45981.66333935185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45981.66333935185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45981.66333935185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1">IFERROR(NOW()-F640,"-")</f>
        <v>45981.66333935185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1"/>
        <v>45981.66333935185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1"/>
        <v>45981.66333935185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1"/>
        <v>45981.66333935185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45981.66333935185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45981.66333935185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45981.66333935185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45981.66333935185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45981.66333935185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45981.66333935185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45981.66333935185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45981.66333935185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45981.66333935185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45981.66333935185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45981.66333935185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45981.66333935185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45981.66333935185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45981.66333935185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45981.66333935185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45981.66333935185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45981.66333935185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45981.66333935185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45981.66333935185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45981.66333935185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45981.66333935185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45981.66333935185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45981.66333935185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45981.66333935185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45981.66333935185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45981.66333935185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45981.66333935185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45981.66333935185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45981.66333935185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45981.66333935185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45981.66333935185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45981.66333935185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45981.66333935185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45981.66333935185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45981.66333935185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45981.66333935185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45981.66333935185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45981.66333935185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45981.66333935185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45981.66333935185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45981.66333935185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45981.66333935185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45981.66333935185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45981.66333935185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45981.66333935185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45981.66333935185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45981.66333935185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45981.66333935185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45981.66333935185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45981.66333935185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45981.66333935185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45981.66333935185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45981.66333935185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45981.66333935185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45981.66333935185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45981.66333935185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45981.66333935185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45981.66333935185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45981.66333935185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45981.66333935185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2">IFERROR(NOW()-F704,"-")</f>
        <v>45981.66333935185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2"/>
        <v>45981.66333935185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2"/>
        <v>45981.66333935185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2"/>
        <v>45981.66333935185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45981.66333935185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45981.66333935185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45981.66333935185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45981.66333935185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45981.66333935185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45981.66333935185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45981.66333935185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45981.66333935185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45981.66333935185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45981.66333935185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45981.66333935185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45981.66333935185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45981.66333935185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45981.66333935185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45981.66333935185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45981.66333935185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45981.66333935185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45981.66333935185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45981.66333935185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45981.66333935185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45981.66333935185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45981.66333935185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45981.66333935185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45981.66333935185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45981.66333935185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45981.66333935185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45981.66333935185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45981.66333935185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45981.66333935185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45981.66333935185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45981.66333935185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45981.66333935185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45981.66333935185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45981.66333935185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45981.66333935185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45981.66333935185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45981.66333935185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45981.66333935185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45981.66333935185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45981.66333935185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45981.66333935185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45981.66333935185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45981.66333935185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45981.66333935185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45981.66333935185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45981.66333935185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45981.66333935185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45981.66333935185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45981.66333935185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45981.66333935185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45981.66333935185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45981.66333935185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45981.66333935185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45981.66333935185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45981.66333935185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45981.66333935185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45981.66333935185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45981.66333935185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45981.66333935185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45981.66333935185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3">IFERROR(NOW()-F768,"-")</f>
        <v>45981.66333935185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3"/>
        <v>45981.66333935185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3"/>
        <v>45981.66333935185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3"/>
        <v>45981.66333935185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45981.66333935185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45981.66333935185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45981.66333935185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45981.66333935185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45981.66333935185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45981.66333935185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45981.66333935185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45981.66333935185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45981.66333935185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45981.66333935185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45981.66333935185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45981.66333935185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45981.66333935185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45981.66333935185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45981.66333935185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45981.66333935185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45981.66333935185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45981.66333935185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45981.66333935185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45981.66333935185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45981.66333935185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45981.66333935185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45981.66333935185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45981.66333935185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45981.66333935185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45981.66333935185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45981.66333935185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45981.66333935185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45981.66333935185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45981.66333935185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45981.66333935185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45981.66333935185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45981.66333935185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45981.66333935185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45981.66333935185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45981.66333935185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45981.66333935185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45981.66333935185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45981.66333935185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45981.66333935185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45981.66333935185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45981.66333935185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45981.66333935185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45981.66333935185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45981.66333935185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45981.66333935185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45981.66333935185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45981.66333935185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45981.66333935185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45981.66333935185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45981.66333935185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45981.66333935185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45981.66333935185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45981.66333935185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45981.66333935185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45981.66333935185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45981.66333935185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45981.66333935185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45981.66333935185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45981.66333935185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4">IFERROR(NOW()-F832,"-")</f>
        <v>45981.66333935185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4"/>
        <v>45981.66333935185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4"/>
        <v>45981.66333935185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4"/>
        <v>45981.66333935185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45981.66333935185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45981.66333935185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45981.66333935185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45981.66333935185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45981.66333935185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45981.66333935185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45981.66333935185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45981.66333935185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45981.66333935185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45981.66333935185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45981.66333935185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45981.66333935185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45981.66333935185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45981.66333935185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45981.66333935185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45981.66333935185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45981.66333935185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45981.66333935185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45981.66333935185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45981.66333935185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45981.66333935185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45981.66333935185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45981.66333935185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45981.66333935185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45981.66333935185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45981.66333935185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45981.66333935185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45981.66333935185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45981.66333935185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45981.66333935185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45981.66333935185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45981.66333935185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45981.66333935185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45981.66333935185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45981.66333935185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45981.66333935185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45981.66333935185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45981.66333935185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45981.66333935185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45981.66333935185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45981.66333935185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45981.66333935185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45981.66333935185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45981.66333935185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45981.66333935185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45981.66333935185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45981.66333935185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45981.66333935185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45981.66333935185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45981.66333935185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45981.66333935185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45981.66333935185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45981.66333935185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45981.66333935185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45981.66333935185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45981.66333935185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45981.66333935185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45981.66333935185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45981.66333935185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45981.66333935185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5">IFERROR(NOW()-F896,"-")</f>
        <v>45981.66333935185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5"/>
        <v>45981.66333935185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5"/>
        <v>45981.66333935185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5"/>
        <v>45981.66333935185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45981.66333935185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45981.66333935185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45981.66333935185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45981.66333935185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45981.66333935185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45981.66333935185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45981.66333935185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45981.66333935185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45981.66333935185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45981.66333935185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45981.66333935185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45981.66333935185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45981.66333935185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45981.66333935185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45981.66333935185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45981.66333935185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45981.66333935185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45981.66333935185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45981.66333935185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45981.66333935185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45981.66333935185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45981.66333935185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45981.66333935185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45981.66333935185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45981.66333935185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45981.66333935185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45981.66333935185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45981.66333935185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45981.66333935185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45981.66333935185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45981.66333935185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45981.66333935185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45981.66333935185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45981.66333935185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45981.66333935185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45981.66333935185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45981.66333935185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45981.66333935185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45981.66333935185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45981.66333935185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45981.66333935185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45981.66333935185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45981.66333935185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45981.66333935185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45981.66333935185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45981.66333935185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45981.66333935185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45981.66333935185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45981.66333935185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45981.66333935185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45981.66333935185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45981.66333935185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45981.66333935185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45981.66333935185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45981.66333935185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45981.66333935185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45981.66333935185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45981.66333935185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45981.66333935185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45981.66333935185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6">IFERROR(NOW()-F960,"-")</f>
        <v>45981.66333935185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6"/>
        <v>45981.66333935185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6"/>
        <v>45981.66333935185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6"/>
        <v>45981.66333935185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45981.66333935185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45981.66333935185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45981.66333935185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45981.66333935185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45981.66333935185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45981.66333935185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45981.66333935185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45981.66333935185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45981.66333935185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45981.66333935185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45981.66333935185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278.18262175925338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37543</v>
      </c>
      <c r="E3" s="94" t="s">
        <v>39021</v>
      </c>
      <c r="F3" s="95">
        <v>45981.652824074074</v>
      </c>
      <c r="G3" s="96">
        <f t="shared" ref="G3:G38" ca="1" si="0">IFERROR(NOW()-F3,"")</f>
        <v>1.0515277775994036E-2</v>
      </c>
      <c r="H3" s="95">
        <v>45981.632060185184</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45981.66333935185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45981.66333935185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45981.66333935185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45981.66333935185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45981.66333935185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45981.66333935185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45981.66333935185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45981.66333935185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45981.66333935185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45981.66333935185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45981.66333935185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45981.66333935185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45981.66333935185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45981.66333935185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45981.66333935185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45981.66333935185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45981.66333935185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45981.66333935185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45981.66333935185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45981.66333935185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45981.66333935185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45981.66333935185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45981.66333935185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45981.66333935185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45981.66333935185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45981.66333935185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45981.66333935185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45981.66333935185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45981.66333935185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45981.66333935185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45981.66333935185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45981.66333935185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45981.66333935185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45981.66333935185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45981.66333935185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45981.66333935185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45981.66333935185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45981.66333935185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45981.66333935185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45981.66333935185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45981.66333935185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45981.66333935185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45981.66333935185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45981.66333935185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45981.66333935185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45981.66333935185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45981.66333935185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45981.66333935185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45981.66333935185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45981.66333935185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45981.66333935185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45981.66333935185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45981.66333935185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45981.66333935185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45981.66333935185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45981.66333935185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45981.66333935185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45981.66333935185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45981.66333935185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45981.66333935185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45981.66333935185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45981.66333935185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45981.66333935185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45981.66333935185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45981.66333935185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45981.66333935185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45981.66333935185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45981.66333935185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45981.66333935185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45981.66333935185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45981.66333935185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45981.66333935185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45981.66333935185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45981.66333935185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45981.66333935185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45981.66333935185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45981.66333935185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45981.66333935185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45981.66333935185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45981.66333935185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45981.66333935185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45981.66333935185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45981.66333935185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45981.66333935185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45981.66333935185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45981.66333935185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45981.66333935185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45981.66333935185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45981.66333935185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45981.66333935185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45981.66333935185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45981.66333935185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45981.66333935185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45981.66333935185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45981.66333935185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45981.66333935185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45981.66333935185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45981.66333935185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45981.66333935185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45981.66333935185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45981.66333935185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45981.66333935185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45981.66333935185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45981.66333935185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45981.66333935185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45981.66333935185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45981.66333935185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45981.66333935185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45981.66333935185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45981.66333935185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45981.66333935185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45981.66333935185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45981.66333935185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45981.66333935185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45981.66333935185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45981.66333935185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45981.66333935185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45981.66333935185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45981.66333935185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45981.66333935185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45981.66333935185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45981.66333935185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45981.66333935185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45981.66333935185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45981.66333935185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45981.66333935185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45981.66333935185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45981.66333935185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45981.66333935185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45981.66333935185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45981.66333935185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45981.66333935185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45981.66333935185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45981.66333935185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45981.66333935185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45981.66333935185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45981.66333935185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45981.66333935185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45981.66333935185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45981.66333935185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45981.66333935185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45981.66333935185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45981.66333935185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45981.66333935185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45981.66333935185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45981.66333935185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45981.66333935185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45981.66333935185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45981.66333935185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45981.66333935185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45981.66333935185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45981.66333935185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45981.66333935185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45981.66333935185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45981.66333935185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45981.66333935185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45981.66333935185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45981.66333935185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45981.66333935185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45981.66333935185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45981.66333935185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45981.66333935185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45981.66333935185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45981.66333935185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45981.66333935185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45981.66333935185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45981.66333935185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45981.66333935185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45981.66333935185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45981.66333935185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45981.66333935185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45981.66333935185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45981.66333935185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45981.66333935185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45981.66333935185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45981.66333935185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45981.66333935185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45981.66333935185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45981.66333935185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45981.66333935185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45981.66333935185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45981.66333935185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45981.66333935185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45981.66333935185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45981.66333935185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45981.66333935185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45981.66333935185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45981.66333935185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45981.66333935185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45981.66333935185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45981.66333935185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45981.66333935185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45981.66333935185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45981.66333935185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45981.66333935185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45981.66333935185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45981.66333935185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45981.66333935185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45981.66333935185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45981.66333935185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45981.66333935185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45981.66333935185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45981.66333935185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45981.66333935185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45981.66333935185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45981.66333935185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45981.66333935185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45981.66333935185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45981.66333935185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45981.66333935185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45981.66333935185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45981.66333935185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45981.66333935185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45981.66333935185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45981.66333935185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45981.66333935185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45981.66333935185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45981.66333935185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45981.66333935185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45981.66333935185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45981.66333935185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45981.66333935185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45981.66333935185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45981.66333935185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45981.66333935185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45981.66333935185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45981.66333935185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45981.66333935185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45981.66333935185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45981.66333935185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45981.66333935185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45981.66333935185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45981.66333935185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45981.66333935185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45981.66333935185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45981.66333935185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45981.66333935185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45981.66333935185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45981.66333935185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45981.66333935185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45981.66333935185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45981.66333935185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45981.66333935185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45981.66333935185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45981.66333935185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45981.66333935185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45981.66333935185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45981.66333935185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45981.66333935185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45981.66333935185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45981.66333935185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45981.66333935185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45981.66333935185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45981.66333935185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45981.66333935185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45981.66333935185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45981.66333935185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45981.66333935185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45981.66333935185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45981.66333935185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45981.66333935185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45981.66333935185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45981.66333935185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45981.66333935185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45981.66333935185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45981.66333935185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45981.66333935185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45981.66333935185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45981.66333935185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45981.66333935185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45981.66333935185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45981.66333935185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45981.66333935185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45981.66333935185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45981.66333935185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45981.66333935185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45981.66333935185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45981.66333935185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45981.66333935185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45981.66333935185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45981.66333935185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45981.66333935185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45981.66333935185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45981.66333935185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45981.66333935185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45981.66333935185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45981.66333935185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45981.66333935185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45981.66333935185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45981.66333935185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45981.66333935185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45981.66333935185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45981.66333935185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45981.66333935185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45981.66333935185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45981.66333935185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45981.66333935185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45981.66333935185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45981.66333935185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45981.66333935185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45981.66333935185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45981.66333935185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45981.66333935185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45981.66333935185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45981.66333935185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45981.66333935185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45981.66333935185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45981.66333935185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45981.66333935185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45981.66333935185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45981.66333935185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45981.66333935185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45981.66333935185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45981.66333935185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45981.66333935185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45981.66333935185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45981.66333935185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45981.66333935185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45981.66333935185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45981.66333935185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45981.66333935185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45981.66333935185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45981.66333935185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45981.66333935185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45981.66333935185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45981.66333935185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45981.66333935185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45981.66333935185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45981.66333935185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45981.66333935185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45981.66333935185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45981.66333935185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45981.66333935185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45981.66333935185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45981.66333935185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45981.66333935185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45981.66333935185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45981.66333935185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45981.66333935185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45981.66333935185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45981.66333935185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45981.66333935185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45981.66333935185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45981.66333935185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45981.66333935185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45981.66333935185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45981.66333935185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45981.66333935185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45981.66333935185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45981.66333935185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45981.66333935185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45981.66333935185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45981.66333935185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45981.66333935185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45981.66333935185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45981.66333935185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45981.66333935185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45981.66333935185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45981.66333935185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45981.66333935185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45981.66333935185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45981.66333935185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45981.66333935185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45981.66333935185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45981.66333935185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45981.66333935185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45981.66333935185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45981.66333935185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45981.66333935185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45981.66333935185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45981.66333935185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45981.66333935185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45981.66333935185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45981.66333935185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45981.66333935185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45981.66333935185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45981.66333935185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45981.66333935185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45981.66333935185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45981.66333935185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45981.66333935185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45981.66333935185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45981.66333935185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45981.66333935185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45981.66333935185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45981.66333935185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45981.66333935185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45981.66333935185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45981.66333935185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45981.66333935185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45981.66333935185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45981.66333935185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45981.66333935185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45981.66333935185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45981.66333935185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45981.66333935185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45981.66333935185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45981.66333935185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45981.66333935185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45981.66333935185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45981.66333935185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45981.66333935185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45981.66333935185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45981.66333935185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45981.66333935185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45981.66333935185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45981.66333935185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45981.66333935185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45981.66333935185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45981.66333935185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45981.66333935185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45981.66333935185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45981.66333935185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45981.66333935185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45981.66333935185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45981.66333935185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45981.66333935185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45981.66333935185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45981.66333935185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45981.66333935185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45981.66333935185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45981.66333935185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45981.66333935185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45981.66333935185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45981.66333935185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45981.66333935185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45981.66333935185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45981.66333935185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45981.66333935185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45981.66333935185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45981.66333935185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45981.66333935185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45981.66333935185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45981.66333935185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45981.66333935185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45981.66333935185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45981.66333935185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45981.66333935185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45981.66333935185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45981.66333935185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45981.66333935185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45981.66333935185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45981.66333935185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45981.66333935185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45981.66333935185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45981.66333935185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45981.66333935185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45981.66333935185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45981.66333935185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45981.66333935185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45981.66333935185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45981.66333935185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45981.66333935185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45981.66333935185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45981.66333935185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45981.66333935185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45981.66333935185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45981.66333935185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45981.66333935185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45981.66333935185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45981.66333935185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45981.66333935185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45981.66333935185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45981.66333935185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45981.66333935185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89.831279166661261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55.474462037032936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33.002228240737168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4.1485361111117527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0.2900407407360035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38310</v>
      </c>
      <c r="E7" s="109" t="s">
        <v>39021</v>
      </c>
      <c r="F7" s="128">
        <v>45981.595416666663</v>
      </c>
      <c r="G7" s="111">
        <f ca="1">IFERROR(NOW()-F7,"")</f>
        <v>6.7922685186204035E-2</v>
      </c>
      <c r="H7" s="128">
        <v>45981.589166666665</v>
      </c>
      <c r="I7" s="109" t="str">
        <f>IFERROR(VLOOKUP(D7,DB!A:F,6,0),"")</f>
        <v>SCECO</v>
      </c>
      <c r="J7" s="109" t="str">
        <f>IFERROR(VLOOKUP(D7,DB!A:G,7,0),"")</f>
        <v>No BB Shifted</v>
      </c>
      <c r="K7" s="109" t="s">
        <v>39126</v>
      </c>
      <c r="L7" s="109" t="str">
        <f>IFERROR(VLOOKUP(D7,DB!A:I,9,0),"")</f>
        <v>Latis</v>
      </c>
    </row>
    <row r="8" spans="1:13">
      <c r="A8" s="109" t="s">
        <v>39127</v>
      </c>
      <c r="B8" s="109" t="str">
        <f>IFERROR(VLOOKUP(D8,DB!A:K,11,0),"")</f>
        <v>R5</v>
      </c>
      <c r="C8" s="109">
        <v>3</v>
      </c>
      <c r="D8" s="109" t="s">
        <v>38226</v>
      </c>
      <c r="E8" s="109" t="s">
        <v>39102</v>
      </c>
      <c r="F8" s="109" t="s">
        <v>24</v>
      </c>
      <c r="G8" s="111" t="str">
        <f ca="1">IFERROR(NOW()-F8,"")</f>
        <v/>
      </c>
      <c r="H8" s="128">
        <v>45981.634027777778</v>
      </c>
      <c r="I8" s="109" t="str">
        <f>IFERROR(VLOOKUP(D8,DB!A:F,6,0),"")</f>
        <v>SCECO</v>
      </c>
      <c r="J8" s="109" t="str">
        <f>IFERROR(VLOOKUP(D8,DB!A:G,7,0),"")</f>
        <v>Haj Removal</v>
      </c>
      <c r="K8" s="109" t="s">
        <v>39128</v>
      </c>
      <c r="L8" s="109" t="str">
        <f>IFERROR(VLOOKUP(D8,DB!A:I,9,0),"")</f>
        <v>Latis</v>
      </c>
    </row>
    <row r="9" spans="1:13">
      <c r="A9" s="109" t="s">
        <v>39127</v>
      </c>
      <c r="B9" s="109" t="str">
        <f>IFERROR(VLOOKUP(D9,DB!A:K,11,0),"")</f>
        <v>R5</v>
      </c>
      <c r="C9" s="109">
        <v>2</v>
      </c>
      <c r="D9" s="109" t="s">
        <v>38186</v>
      </c>
      <c r="E9" s="109" t="s">
        <v>39102</v>
      </c>
      <c r="F9" s="109" t="s">
        <v>24</v>
      </c>
      <c r="G9" s="111" t="str">
        <f ca="1">IFERROR(NOW()-F9,"")</f>
        <v/>
      </c>
      <c r="H9" s="128">
        <v>45981.634027777778</v>
      </c>
      <c r="I9" s="109" t="str">
        <f>IFERROR(VLOOKUP(D9,DB!A:F,6,0),"")</f>
        <v>SCECO</v>
      </c>
      <c r="J9" s="109" t="str">
        <f>IFERROR(VLOOKUP(D9,DB!A:G,7,0),"")</f>
        <v>Haj Removal</v>
      </c>
      <c r="K9" s="109" t="s">
        <v>39128</v>
      </c>
      <c r="L9" s="109" t="str">
        <f>IFERROR(VLOOKUP(D9,DB!A:I,9,0),"")</f>
        <v>Latis</v>
      </c>
    </row>
    <row r="10" spans="1:13">
      <c r="A10" s="109" t="s">
        <v>39129</v>
      </c>
      <c r="B10" s="109" t="str">
        <f>IFERROR(VLOOKUP(D10,DB!A:K,11,0),"")</f>
        <v>R5</v>
      </c>
      <c r="C10" s="109">
        <v>3</v>
      </c>
      <c r="D10" s="109" t="s">
        <v>38149</v>
      </c>
      <c r="E10" s="109" t="s">
        <v>39102</v>
      </c>
      <c r="F10" s="128">
        <v>45981.640289351853</v>
      </c>
      <c r="G10" s="111">
        <f ca="1">IFERROR(NOW()-F10,"")</f>
        <v>2.3049999996146653E-2</v>
      </c>
      <c r="H10" s="128">
        <v>45981.634039351855</v>
      </c>
      <c r="I10" s="109" t="str">
        <f>IFERROR(VLOOKUP(D10,DB!A:F,6,0),"")</f>
        <v>SCECO</v>
      </c>
      <c r="J10" s="109" t="str">
        <f>IFERROR(VLOOKUP(D10,DB!A:G,7,0),"")</f>
        <v>Haj Removal</v>
      </c>
      <c r="K10" s="109" t="s">
        <v>39128</v>
      </c>
      <c r="L10" s="109" t="str">
        <f>IFERROR(VLOOKUP(D10,DB!A:I,9,0),"")</f>
        <v>Latis</v>
      </c>
    </row>
    <row r="11" spans="1:13">
      <c r="A11" s="109" t="s">
        <v>39129</v>
      </c>
      <c r="B11" s="109" t="str">
        <f>IFERROR(VLOOKUP(D11,DB!A:K,11,0),"")</f>
        <v>R5</v>
      </c>
      <c r="C11" s="109">
        <v>1</v>
      </c>
      <c r="D11" s="109" t="s">
        <v>38175</v>
      </c>
      <c r="E11" s="109" t="s">
        <v>39102</v>
      </c>
      <c r="F11" s="128">
        <v>45981.640289351853</v>
      </c>
      <c r="G11" s="111">
        <f ca="1">IFERROR(NOW()-F11,"")</f>
        <v>2.3049999996146653E-2</v>
      </c>
      <c r="H11" s="128">
        <v>45981.634039351855</v>
      </c>
      <c r="I11" s="109" t="str">
        <f>IFERROR(VLOOKUP(D11,DB!A:F,6,0),"")</f>
        <v>SCECO</v>
      </c>
      <c r="J11" s="109" t="str">
        <f>IFERROR(VLOOKUP(D11,DB!A:G,7,0),"")</f>
        <v>Haj Removal</v>
      </c>
      <c r="K11" s="109" t="s">
        <v>39130</v>
      </c>
      <c r="L11" s="109" t="str">
        <f>IFERROR(VLOOKUP(D11,DB!A:I,9,0),"")</f>
        <v>Latis</v>
      </c>
    </row>
    <row r="12" spans="1:13">
      <c r="A12" s="109" t="s">
        <v>39129</v>
      </c>
      <c r="B12" s="109" t="str">
        <f>IFERROR(VLOOKUP(D12,DB!A:K,11,0),"")</f>
        <v>R5</v>
      </c>
      <c r="C12" s="109">
        <v>1</v>
      </c>
      <c r="D12" s="109" t="s">
        <v>38145</v>
      </c>
      <c r="E12" s="109" t="s">
        <v>39102</v>
      </c>
      <c r="F12" s="128">
        <v>45981.640289351853</v>
      </c>
      <c r="G12" s="111">
        <f ca="1">IFERROR(NOW()-F12,"")</f>
        <v>2.3049999996146653E-2</v>
      </c>
      <c r="H12" s="128">
        <v>45981.634039351855</v>
      </c>
      <c r="I12" s="109" t="str">
        <f>IFERROR(VLOOKUP(D12,DB!A:F,6,0),"")</f>
        <v>SCECO</v>
      </c>
      <c r="J12" s="109" t="str">
        <f>IFERROR(VLOOKUP(D12,DB!A:G,7,0),"")</f>
        <v>Haj Removal</v>
      </c>
      <c r="K12" s="109" t="s">
        <v>39130</v>
      </c>
      <c r="L12" s="109" t="str">
        <f>IFERROR(VLOOKUP(D12,DB!A:I,9,0),"")</f>
        <v>Latis</v>
      </c>
    </row>
    <row r="13" spans="1:13">
      <c r="A13" s="109" t="s">
        <v>39129</v>
      </c>
      <c r="B13" s="109" t="str">
        <f>IFERROR(VLOOKUP(D13,DB!A:K,11,0),"")</f>
        <v>R5</v>
      </c>
      <c r="C13" s="109">
        <v>1</v>
      </c>
      <c r="D13" s="109" t="s">
        <v>38436</v>
      </c>
      <c r="E13" s="109" t="s">
        <v>39102</v>
      </c>
      <c r="F13" s="128">
        <v>45981.640289351853</v>
      </c>
      <c r="G13" s="111">
        <f ca="1">IFERROR(NOW()-F13,"")</f>
        <v>2.3049999996146653E-2</v>
      </c>
      <c r="H13" s="128">
        <v>45981.634039351855</v>
      </c>
      <c r="I13" s="109" t="str">
        <f>IFERROR(VLOOKUP(D13,DB!A:F,6,0),"")</f>
        <v>SCECO</v>
      </c>
      <c r="J13" s="109" t="str">
        <f>IFERROR(VLOOKUP(D13,DB!A:G,7,0),"")</f>
        <v>Haj Removal</v>
      </c>
      <c r="K13" s="109" t="s">
        <v>39130</v>
      </c>
      <c r="L13" s="109" t="str">
        <f>IFERROR(VLOOKUP(D13,DB!A:I,9,0),"")</f>
        <v>Latis</v>
      </c>
    </row>
    <row r="14" spans="1:13">
      <c r="A14" s="109" t="s">
        <v>39129</v>
      </c>
      <c r="B14" s="109" t="str">
        <f>IFERROR(VLOOKUP(D14,DB!A:K,11,0),"")</f>
        <v>R5</v>
      </c>
      <c r="C14" s="109">
        <v>1</v>
      </c>
      <c r="D14" s="109" t="s">
        <v>38493</v>
      </c>
      <c r="E14" s="109" t="s">
        <v>39102</v>
      </c>
      <c r="F14" s="128">
        <v>45981.640289351853</v>
      </c>
      <c r="G14" s="111">
        <f ca="1">IFERROR(NOW()-F14,"")</f>
        <v>2.3049999996146653E-2</v>
      </c>
      <c r="H14" s="128">
        <v>45981.634039351855</v>
      </c>
      <c r="I14" s="109" t="str">
        <f>IFERROR(VLOOKUP(D14,DB!A:F,6,0),"")</f>
        <v>SCECO</v>
      </c>
      <c r="J14" s="109" t="str">
        <f>IFERROR(VLOOKUP(D14,DB!A:G,7,0),"")</f>
        <v>Haj Removal</v>
      </c>
      <c r="K14" s="109" t="s">
        <v>39130</v>
      </c>
      <c r="L14" s="109" t="str">
        <f>IFERROR(VLOOKUP(D14,DB!A:I,9,0),"")</f>
        <v>Latis</v>
      </c>
    </row>
    <row r="15" spans="1:13">
      <c r="A15" s="109"/>
      <c r="B15" s="109" t="str">
        <f>IFERROR(VLOOKUP(D15,DB!A:K,11,0),"")</f>
        <v/>
      </c>
      <c r="C15" s="109"/>
      <c r="D15" s="109"/>
      <c r="E15" s="109"/>
      <c r="F15" s="109"/>
      <c r="G15" s="111">
        <f ca="1">IFERROR(NOW()-F15,"")</f>
        <v>45981.66333935185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45981.66333935185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45981.66333935185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45981.66333935185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45981.66333935185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45981.66333935185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45981.66333935185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45981.66333935185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45981.66333935185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45981.66333935185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45981.66333935185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45981.66333935185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45981.66333935185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45981.66333935185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45981.66333935185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45981.66333935185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45981.66333935185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45981.66333935185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45981.66333935185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45981.66333935185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45981.66333935185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45981.66333935185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45981.66333935185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45981.66333935185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45981.66333935185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45981.66333935185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45981.66333935185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45981.66333935185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45981.66333935185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45981.66333935185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45981.66333935185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45981.66333935185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45981.66333935185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45981.66333935185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45981.66333935185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45981.66333935185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45981.66333935185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45981.66333935185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45981.66333935185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45981.66333935185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45981.66333935185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45981.66333935185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45981.66333935185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45981.66333935185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45981.66333935185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45981.66333935185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45981.66333935185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45981.66333935185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45981.66333935185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45981.66333935185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45981.66333935185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45981.66333935185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45981.66333935185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45981.66333935185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45981.66333935185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45981.66333935185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45981.66333935185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45981.66333935185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45981.66333935185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45981.66333935185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45981.66333935185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45981.66333935185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45981.66333935185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45981.66333935185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45981.66333935185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45981.66333935185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45981.66333935185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45981.66333935185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45981.66333935185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45981.66333935185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45981.66333935185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45981.66333935185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45981.66333935185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45981.66333935185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45981.66333935185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45981.66333935185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45981.66333935185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45981.66333935185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45981.66333935185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45981.66333935185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45981.66333935185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45981.66333935185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45981.66333935185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45981.66333935185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45981.66333935185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45981.66333935185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45981.66333935185</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45981.66333935185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45981.66333935185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45981.66333935185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45981.66333935185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45981.66333935185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45981.66333935185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45981.66333935185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45981.66333935185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45981.66333935185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45981.66333935185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45981.66333935185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45981.66333935185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45981.66333935185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45981.66333935185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45981.66333935185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45981.66333935185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45981.66333935185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45981.66333935185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45981.66333935185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45981.66333935185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45981.66333935185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45981.66333935185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45981.66333935185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45981.66333935185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45981.66333935185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45981.66333935185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45981.66333935185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45981.66333935185</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1</v>
      </c>
      <c r="D2" s="119" t="s">
        <v>37390</v>
      </c>
      <c r="E2" s="109" t="s">
        <v>39021</v>
      </c>
      <c r="F2" s="121">
        <v>45981.610636574071</v>
      </c>
      <c r="G2" s="104">
        <f t="shared" ref="G2:G10" ca="1" si="0">IFERROR(NOW()-F2,"-")</f>
        <v>5.2702777778904419E-2</v>
      </c>
      <c r="H2" s="121">
        <v>45981.610636574071</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45981.66333935185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45981.66333935185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45981.66333935185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45981.66333935185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45981.66333935185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45981.66333935185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45981.66333935185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45981.66333935185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45981.66333935185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45981.66333935185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45981.66333935185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45981.66333935185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45981.66333935185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45981.66333935185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45981.66333935185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45981.66333935185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45981.66333935185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45981.66333935185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45981.66333935185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45981.66333935185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45981.66333935185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45981.66333935185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45981.66333935185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45981.66333935185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45981.66333935185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45981.66333935185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45981.66333935185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45981.66333935185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45981.66333935185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45981.66333935185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45981.66333935185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45981.66333935185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45981.66333935185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45981.66333935185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45981.66333935185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45981.66333935185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45981.66333935185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45981.66333935185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45981.66333935185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45981.66333935185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45981.66333935185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45981.66333935185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