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05" documentId="120_S{2AC9BD13-BADA-5192-A53E-5A8FF88502F6}" xr6:coauthVersionLast="47" xr6:coauthVersionMax="47" xr10:uidLastSave="{1673EB2B-3861-4F10-9543-5340F1A8A06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6" i="5"/>
  <c r="G7" i="5"/>
  <c r="G8" i="5"/>
  <c r="G9" i="5"/>
  <c r="G10" i="5"/>
  <c r="G11" i="5"/>
  <c r="G12" i="5"/>
  <c r="G13" i="5"/>
  <c r="G14"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<sst xmlns="http://schemas.openxmlformats.org/spreadsheetml/2006/main" count="181594" uniqueCount="39211">
  <si>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</si>
  <si>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</si>
  <si>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</si>
  <si>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</si>
  <si>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</si>
  <si>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</si>
  <si>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</si>
  <si>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</si>
  <si>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</si>
  <si>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</si>
  <si>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</si>
  <si>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</si>
  <si>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</si>
  <si>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</si>
  <si>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</si>
  <si>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</si>
  <si>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</si>
  <si>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</si>
  <si>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</si>
  <si>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</si>
  <si>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</si>
  <si>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</si>
  <si>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</si>
  <si>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</si>
  <si>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</si>
  <si>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</si>
  <si>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</si>
  <si>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</si>
  <si>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</si>
  <si>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</si>
  <si>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</si>
  <si>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</si>
  <si>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</si>
  <si>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</si>
  <si>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</si>
  <si>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</si>
  <si>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</si>
  <si>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</si>
  <si>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</si>
  <si>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</si>
  <si>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</si>
  <si>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</si>
  <si>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</si>
  <si>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</si>
  <si>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</si>
  <si>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</si>
  <si>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</si>
  <si>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</si>
  <si>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</si>
  <si>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</si>
  <si>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</si>
  <si>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</si>
  <si>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</si>
  <si>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</si>
  <si>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</si>
  <si>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</si>
  <si>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</si>
  <si>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</si>
  <si>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</si>
  <si>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</si>
  <si>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</si>
  <si>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</si>
  <si>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</si>
  <si>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</si>
  <si>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</si>
  <si>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</si>
  <si>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</si>
  <si>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</si>
  <si>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</si>
  <si>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</si>
  <si>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</si>
  <si>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</si>
  <si>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</si>
  <si>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</si>
  <si>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</si>
  <si>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</si>
  <si>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</si>
  <si>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</si>
  <si>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</si>
  <si>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</si>
  <si>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</si>
  <si>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</si>
  <si>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</si>
  <si>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</si>
  <si>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</si>
  <si>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</si>
  <si>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</si>
  <si>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</si>
  <si>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</si>
  <si>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</si>
  <si>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</si>
  <si>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</si>
  <si>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</si>
  <si>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</si>
  <si>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</si>
  <si>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</si>
  <si>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</si>
  <si>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</si>
  <si>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</si>
  <si>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</si>
  <si>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</si>
  <si>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</si>
  <si>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</si>
  <si>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</si>
  <si>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</si>
  <si>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</si>
  <si>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</si>
  <si>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</si>
  <si>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</si>
  <si>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</si>
  <si>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</si>
  <si>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</si>
  <si>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</si>
  <si>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</si>
  <si>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</si>
  <si>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</si>
  <si>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</si>
  <si>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</si>
  <si>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</si>
  <si>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</si>
  <si>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</si>
  <si>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</si>
  <si>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</si>
  <si>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</si>
  <si>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</si>
  <si>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</si>
  <si>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</si>
  <si>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</si>
  <si>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</si>
  <si>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</si>
  <si>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</si>
  <si>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</si>
  <si>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</si>
  <si>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</si>
  <si>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</si>
  <si>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</si>
  <si>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</si>
  <si>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</si>
  <si>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</si>
  <si>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</si>
  <si>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</si>
  <si>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</si>
  <si>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</si>
  <si>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</si>
  <si>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</si>
  <si>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</si>
  <si>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</si>
  <si>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</si>
  <si>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</si>
  <si>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</si>
  <si>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</si>
  <si>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</si>
  <si>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</si>
  <si>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</si>
  <si>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</si>
  <si>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</si>
  <si>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</si>
  <si>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</si>
  <si>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</si>
  <si>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</si>
  <si>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</si>
  <si>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</si>
  <si>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</si>
  <si>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</si>
  <si>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</si>
  <si>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</si>
  <si>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</si>
  <si>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</si>
  <si>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</si>
  <si>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</si>
  <si>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</si>
  <si>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</si>
  <si>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</si>
  <si>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</si>
  <si>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</si>
  <si>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</si>
  <si>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</si>
  <si>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</si>
  <si>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</si>
  <si>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</si>
  <si>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</si>
  <si>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</si>
  <si>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</si>
  <si>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</si>
  <si>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</si>
  <si>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</si>
  <si>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</si>
  <si>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</si>
  <si>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</si>
  <si>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</si>
  <si>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</si>
  <si>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</si>
  <si>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</si>
  <si>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</si>
  <si>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</si>
  <si>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</si>
  <si>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</si>
  <si>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</si>
  <si>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</si>
  <si>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</si>
  <si>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</si>
  <si>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</si>
  <si>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</si>
  <si>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</si>
  <si>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</si>
  <si>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</si>
  <si>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</si>
  <si>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</si>
  <si>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</si>
  <si>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</si>
  <si>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</si>
  <si>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</si>
  <si>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</si>
  <si>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</si>
  <si>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</si>
  <si>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</si>
  <si>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</si>
  <si>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</si>
  <si>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</si>
  <si>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</si>
  <si>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</si>
  <si>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</si>
  <si>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</si>
  <si>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</si>
  <si>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</si>
  <si>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</si>
  <si>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</si>
  <si>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</si>
  <si>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</si>
  <si>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</si>
  <si>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</si>
  <si>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</si>
  <si>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</si>
  <si>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</si>
  <si>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</si>
  <si>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</si>
  <si>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</si>
  <si>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</si>
  <si>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</si>
  <si>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</si>
  <si>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</si>
  <si>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</si>
  <si>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</si>
  <si>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</si>
  <si>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</si>
  <si>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</si>
  <si>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</si>
  <si>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</si>
  <si>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</si>
  <si>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</si>
  <si>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</si>
  <si>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</si>
  <si>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</si>
  <si>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</si>
  <si>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</si>
  <si>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</si>
  <si>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</si>
  <si>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</si>
  <si>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</si>
  <si>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</si>
  <si>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</si>
  <si>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</si>
  <si>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</si>
  <si>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</si>
  <si>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</si>
  <si>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</si>
  <si>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</si>
  <si>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</si>
  <si>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</si>
  <si>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</si>
  <si>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</si>
  <si>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</si>
  <si>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</si>
  <si>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</si>
  <si>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</si>
  <si>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</si>
  <si>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</si>
  <si>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</si>
  <si>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</si>
  <si>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</si>
  <si>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</si>
  <si>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</si>
  <si>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</si>
  <si>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</si>
  <si>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</si>
  <si>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</si>
  <si>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</si>
  <si>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</si>
  <si>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</si>
  <si>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</si>
  <si>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</si>
  <si>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</si>
  <si>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</si>
  <si>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</si>
  <si>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</si>
  <si>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</si>
  <si>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</si>
  <si>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</si>
  <si>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</si>
  <si>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</si>
  <si>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</si>
  <si>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</si>
  <si>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</si>
  <si>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</si>
  <si>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</si>
  <si>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</si>
  <si>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</si>
  <si>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</si>
  <si>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</si>
  <si>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</si>
  <si>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</si>
  <si>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</si>
  <si>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</si>
  <si>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</si>
  <si>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</si>
  <si>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</si>
  <si>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</si>
  <si>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</si>
  <si>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</si>
  <si>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</si>
  <si>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</si>
  <si>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</si>
  <si>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</si>
  <si>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</si>
  <si>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</si>
  <si>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</si>
  <si>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</si>
  <si>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</si>
  <si>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</si>
  <si>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</si>
  <si>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</si>
  <si>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</si>
  <si>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</si>
  <si>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</si>
  <si>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</si>
  <si>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</si>
  <si>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</si>
  <si>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</si>
  <si>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</si>
  <si>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</si>
  <si>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</si>
  <si>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</si>
  <si>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</si>
  <si>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</si>
  <si>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</si>
  <si>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</si>
  <si>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</si>
  <si>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</si>
  <si>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</si>
  <si>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</si>
  <si>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</si>
  <si>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</si>
  <si>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</si>
  <si>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</si>
  <si>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</si>
  <si>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</si>
  <si>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</si>
  <si>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</si>
  <si>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</si>
  <si>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</si>
  <si>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</si>
  <si>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</si>
  <si>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</si>
  <si>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</si>
  <si>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</si>
  <si>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</si>
  <si>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</si>
  <si>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</si>
  <si>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</si>
  <si>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</si>
  <si>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</si>
  <si>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</si>
  <si>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</si>
  <si>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</si>
  <si>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</si>
  <si>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</si>
  <si>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</si>
  <si>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</si>
  <si>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</si>
  <si>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</si>
  <si>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</si>
  <si>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</si>
  <si>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</si>
  <si>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</si>
  <si>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</si>
  <si>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</si>
  <si>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</si>
  <si>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</si>
  <si>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</si>
  <si>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</si>
  <si>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</si>
  <si>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</si>
  <si>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</si>
  <si>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</si>
  <si>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</si>
  <si>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</si>
  <si>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</si>
  <si>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</si>
  <si>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</si>
  <si>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</si>
  <si>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</si>
  <si>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</si>
  <si>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</si>
  <si>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</si>
  <si>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</si>
  <si>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</si>
  <si>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</si>
  <si>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</si>
  <si>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</si>
  <si>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</si>
  <si>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</si>
  <si>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</si>
  <si>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</si>
  <si>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</si>
  <si>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</si>
  <si>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</si>
  <si>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</si>
  <si>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</si>
  <si>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</si>
  <si>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</si>
  <si>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</si>
  <si>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</si>
  <si>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</si>
  <si>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</si>
  <si>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</si>
  <si>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</si>
  <si>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</si>
  <si>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</si>
  <si>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</si>
  <si>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</si>
  <si>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</si>
  <si>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</si>
  <si>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</si>
  <si>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</si>
  <si>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</si>
  <si>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</si>
  <si>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</si>
  <si>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</si>
  <si>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</si>
  <si>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</si>
  <si>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</si>
  <si>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</si>
  <si>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</si>
  <si>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</si>
  <si>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</si>
  <si>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</si>
  <si>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</si>
  <si>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</si>
  <si>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</si>
  <si>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</si>
  <si>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</si>
  <si>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</si>
  <si>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</si>
  <si>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</si>
  <si>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</si>
  <si>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</si>
  <si>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</si>
  <si>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</si>
  <si>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</si>
  <si>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</si>
  <si>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</si>
  <si>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</si>
  <si>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</si>
  <si>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</si>
  <si>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</si>
  <si>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</si>
  <si>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</si>
  <si>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</si>
  <si>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</si>
  <si>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</si>
  <si>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</si>
  <si>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</si>
  <si>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</si>
  <si>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</si>
  <si>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</si>
  <si>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</si>
  <si>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</si>
  <si>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</si>
  <si>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</si>
  <si>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</si>
  <si>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</si>
  <si>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</si>
  <si>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</si>
  <si>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</si>
  <si>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</si>
  <si>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</si>
  <si>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</si>
  <si>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</si>
  <si>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</si>
  <si>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</si>
  <si>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</si>
  <si>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</si>
  <si>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</si>
  <si>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</si>
  <si>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</si>
  <si>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</si>
  <si>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</si>
  <si>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</si>
  <si>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</si>
  <si>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</si>
  <si>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</si>
  <si>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</si>
  <si>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</si>
  <si>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</si>
  <si>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</si>
  <si>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</si>
  <si>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</si>
  <si>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</si>
  <si>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</si>
  <si>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</si>
  <si>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</si>
  <si>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</si>
  <si>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</si>
  <si>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</si>
  <si>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</si>
  <si>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</si>
  <si>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</si>
  <si>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</si>
  <si>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</si>
  <si>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</si>
  <si>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</si>
  <si>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</si>
  <si>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</si>
  <si>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</si>
  <si>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</si>
  <si>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</si>
  <si>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</si>
  <si>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</si>
  <si>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</si>
  <si>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</si>
  <si>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</si>
  <si>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</si>
  <si>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</si>
  <si>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</si>
  <si>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</si>
  <si>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</si>
  <si>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</si>
  <si>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</si>
  <si>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</si>
  <si>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</si>
  <si>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</si>
  <si>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</si>
  <si>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</si>
  <si>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</si>
  <si>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</si>
  <si>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</si>
  <si>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</si>
  <si>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</si>
  <si>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</si>
  <si>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</si>
  <si>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</si>
  <si>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</si>
  <si>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</si>
  <si>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</si>
  <si>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</si>
  <si>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</si>
  <si>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</si>
  <si>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</si>
  <si>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</si>
  <si>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</si>
  <si>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</si>
  <si>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</si>
  <si>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</si>
  <si>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</si>
  <si>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</si>
  <si>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</si>
  <si>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</si>
  <si>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</si>
  <si>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</si>
  <si>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</si>
  <si>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</si>
  <si>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</si>
  <si>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</si>
  <si>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</si>
  <si>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</si>
  <si>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</si>
  <si>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</si>
  <si>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</si>
  <si>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</si>
  <si>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</si>
  <si>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</si>
  <si>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</si>
  <si>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</si>
  <si>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</si>
  <si>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</si>
  <si>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</si>
  <si>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</si>
  <si>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</si>
  <si>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</si>
  <si>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</si>
  <si>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</si>
  <si>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</si>
  <si>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</si>
  <si>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</si>
  <si>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</si>
  <si>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</si>
  <si>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</si>
  <si>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</si>
  <si>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</si>
  <si>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</si>
  <si>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</si>
  <si>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</si>
  <si>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</si>
  <si>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</si>
  <si>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</si>
  <si>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</si>
  <si>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</si>
  <si>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</si>
  <si>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</si>
  <si>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</si>
  <si>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</si>
  <si>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</si>
  <si>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</si>
  <si>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</si>
  <si>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</si>
  <si>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</si>
  <si>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</si>
  <si>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</si>
  <si>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</si>
  <si>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</si>
  <si>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</si>
  <si>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</si>
  <si>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</si>
  <si>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</si>
  <si>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</si>
  <si>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</si>
  <si>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</si>
  <si>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</si>
  <si>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</si>
  <si>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</si>
  <si>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</si>
  <si>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</si>
  <si>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</si>
  <si>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</si>
  <si>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</si>
  <si>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</si>
  <si>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</si>
  <si>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</si>
  <si>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</si>
  <si>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</si>
  <si>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</si>
  <si>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</si>
  <si>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</si>
  <si>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</si>
  <si>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</si>
  <si>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</si>
  <si>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</si>
  <si>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</si>
  <si>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</si>
  <si>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</si>
  <si>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</si>
  <si>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</si>
  <si>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</si>
  <si>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</si>
  <si>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</si>
  <si>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</si>
  <si>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</si>
  <si>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</si>
  <si>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</si>
  <si>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</si>
  <si>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</si>
  <si>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</si>
  <si>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</si>
  <si>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</si>
  <si>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</si>
  <si>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</si>
  <si>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</si>
  <si>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</si>
  <si>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</si>
  <si>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</si>
  <si>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</si>
  <si>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</si>
  <si>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</si>
  <si>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</si>
  <si>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</si>
  <si>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</si>
  <si>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</si>
  <si>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</si>
  <si>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</si>
  <si>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</si>
  <si>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</si>
  <si>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</si>
  <si>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</si>
  <si>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</si>
  <si>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</si>
  <si>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</si>
  <si>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</si>
  <si>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</si>
  <si>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</si>
  <si>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</si>
  <si>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</si>
  <si>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</si>
  <si>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</si>
  <si>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</si>
  <si>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</si>
  <si>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</si>
  <si>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</si>
  <si>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</si>
  <si>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</si>
  <si>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</si>
  <si>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</si>
  <si>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</si>
  <si>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</si>
  <si>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</si>
  <si>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</si>
  <si>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</si>
  <si>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</si>
  <si>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</si>
  <si>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</si>
  <si>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</si>
  <si>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</si>
  <si>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</si>
  <si>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</si>
  <si>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</si>
  <si>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</si>
  <si>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</si>
  <si>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</si>
  <si>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</si>
  <si>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</si>
  <si>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</si>
  <si>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</si>
  <si>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</si>
  <si>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</si>
  <si>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</si>
  <si>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</si>
  <si>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</si>
  <si>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</si>
  <si>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</si>
  <si>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</si>
  <si>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</si>
  <si>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</si>
  <si>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</si>
  <si>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</si>
  <si>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</si>
  <si>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</si>
  <si>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</si>
  <si>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</si>
  <si>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</si>
  <si>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</si>
  <si>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</si>
  <si>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</si>
  <si>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</si>
  <si>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</si>
  <si>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</si>
  <si>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</si>
  <si>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</si>
  <si>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</si>
  <si>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</si>
  <si>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</si>
  <si>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</si>
  <si>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</si>
  <si>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</si>
  <si>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</si>
  <si>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</si>
  <si>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</si>
  <si>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</si>
  <si>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</si>
  <si>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</si>
  <si>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</si>
  <si>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</si>
  <si>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</si>
  <si>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</si>
  <si>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</si>
  <si>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</si>
  <si>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</si>
  <si>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</si>
  <si>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</si>
  <si>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</si>
  <si>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</si>
  <si>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</si>
  <si>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</si>
  <si>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</si>
  <si>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</si>
  <si>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</si>
  <si>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</si>
  <si>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</si>
  <si>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</si>
  <si>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</si>
  <si>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</si>
  <si>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</si>
  <si>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</si>
  <si>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</si>
  <si>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</si>
  <si>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</si>
  <si>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</si>
  <si>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</si>
  <si>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</si>
  <si>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</si>
  <si>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</si>
  <si>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</si>
  <si>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</si>
  <si>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</si>
  <si>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</si>
  <si>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</si>
  <si>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</si>
  <si>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</si>
  <si>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</si>
  <si>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</si>
  <si>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</si>
  <si>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</si>
  <si>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</si>
  <si>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</si>
  <si>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</si>
  <si>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</si>
  <si>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</si>
  <si>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</si>
  <si>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</si>
  <si>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</si>
  <si>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</si>
  <si>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</si>
  <si>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</si>
  <si>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</si>
  <si>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</si>
  <si>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</si>
  <si>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</si>
  <si>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</si>
  <si>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</si>
  <si>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</si>
  <si>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</si>
  <si>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</si>
  <si>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</si>
  <si>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</si>
  <si>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</si>
  <si>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</si>
  <si>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</si>
  <si>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</si>
  <si>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</si>
  <si>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</si>
  <si>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</si>
  <si>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</si>
  <si>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</si>
  <si>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</si>
  <si>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</si>
  <si>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</si>
  <si>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</si>
  <si>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</si>
  <si>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</si>
  <si>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</si>
  <si>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</si>
  <si>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</si>
  <si>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</si>
  <si>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</si>
  <si>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</si>
  <si>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</si>
  <si>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</si>
  <si>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</si>
  <si>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</si>
  <si>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</si>
  <si>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</si>
  <si>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</si>
  <si>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</si>
  <si>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</si>
  <si>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</si>
  <si>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</si>
  <si>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</si>
  <si>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</si>
  <si>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</si>
  <si>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</si>
  <si>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</si>
  <si>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</si>
  <si>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</si>
  <si>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</si>
  <si>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</si>
  <si>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</si>
  <si>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</si>
  <si>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</si>
  <si>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</si>
  <si>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</si>
  <si>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</si>
  <si>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</si>
  <si>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</si>
  <si>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</si>
  <si>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</si>
  <si>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</si>
  <si>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</si>
  <si>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</si>
  <si>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</si>
  <si>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</si>
  <si>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</si>
  <si>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</si>
  <si>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</si>
  <si>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</si>
  <si>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</si>
  <si>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</si>
  <si>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</si>
  <si>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</si>
  <si>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</si>
  <si>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</si>
  <si>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</si>
  <si>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</si>
  <si>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</si>
  <si>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</si>
  <si>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</si>
  <si>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</si>
  <si>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</si>
  <si>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</si>
  <si>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</si>
  <si>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</si>
  <si>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</si>
  <si>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</si>
  <si>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</si>
  <si>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</si>
  <si>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</si>
  <si>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</si>
  <si>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</si>
  <si>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</si>
  <si>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</si>
  <si>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</si>
  <si>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</si>
  <si>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</si>
  <si>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</si>
  <si>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</si>
  <si>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</si>
  <si>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</si>
  <si>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</si>
  <si>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</si>
  <si>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</si>
  <si>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</si>
  <si>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</si>
  <si>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</si>
  <si>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</si>
  <si>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</si>
  <si>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</si>
  <si>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</si>
  <si>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</si>
  <si>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</si>
  <si>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</si>
  <si>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</si>
  <si>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</si>
  <si>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</si>
  <si>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</si>
  <si>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</si>
  <si>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</si>
  <si>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</si>
  <si>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</si>
  <si>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</si>
  <si>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</si>
  <si>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</si>
  <si>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</si>
  <si>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</si>
  <si>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</si>
  <si>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</si>
  <si>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</si>
  <si>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</si>
  <si>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</si>
  <si>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</si>
  <si>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</si>
  <si>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</si>
  <si>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</si>
  <si>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</si>
  <si>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</si>
  <si>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</si>
  <si>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</si>
  <si>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</si>
  <si>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</si>
  <si>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</si>
  <si>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</si>
  <si>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</si>
  <si>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</si>
  <si>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</si>
  <si>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</si>
  <si>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</si>
  <si>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</si>
  <si>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</si>
  <si>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</si>
  <si>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</si>
  <si>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</si>
  <si>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</si>
  <si>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</si>
  <si>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</si>
  <si>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</si>
  <si>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</si>
  <si>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</si>
  <si>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</si>
  <si>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</si>
  <si>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</si>
  <si>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</si>
  <si>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</si>
  <si>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</si>
  <si>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</si>
  <si>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</si>
  <si>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</si>
  <si>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</si>
  <si>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</si>
  <si>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</si>
  <si>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</si>
  <si>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</si>
  <si>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</si>
  <si>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</si>
  <si>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</si>
  <si>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</si>
  <si>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</si>
  <si>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</si>
  <si>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</si>
  <si>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</si>
  <si>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</si>
  <si>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</si>
  <si>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</si>
  <si>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</si>
  <si>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</si>
  <si>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</si>
  <si>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</si>
  <si>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</si>
  <si>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</si>
  <si>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</si>
  <si>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</si>
  <si>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</si>
  <si>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</si>
  <si>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</si>
  <si>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</si>
  <si>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</si>
  <si>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</si>
  <si>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</si>
  <si>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</si>
  <si>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</si>
  <si>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</si>
  <si>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</si>
  <si>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</si>
  <si>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</si>
  <si>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</si>
  <si>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</si>
  <si>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</si>
  <si>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</si>
  <si>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</si>
  <si>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</si>
  <si>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</si>
  <si>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</si>
  <si>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</si>
  <si>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</si>
  <si>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</si>
  <si>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</si>
  <si>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</si>
  <si>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</si>
  <si>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</si>
  <si>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</si>
  <si>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</si>
  <si>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</si>
  <si>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</si>
  <si>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</si>
  <si>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</si>
  <si>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</si>
  <si>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</si>
  <si>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</si>
  <si>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</si>
  <si>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</si>
  <si>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</si>
  <si>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</si>
  <si>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</si>
  <si>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</si>
  <si>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</si>
  <si>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</si>
  <si>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</si>
  <si>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</si>
  <si>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</si>
  <si>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</si>
  <si>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</si>
  <si>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</si>
  <si>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</si>
  <si>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</si>
  <si>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</si>
  <si>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</si>
  <si>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</si>
  <si>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</si>
  <si>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</si>
  <si>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</si>
  <si>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</si>
  <si>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</si>
  <si>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</si>
  <si>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</si>
  <si>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</si>
  <si>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</si>
  <si>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</si>
  <si>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</si>
  <si>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</si>
  <si>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</si>
  <si>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</si>
  <si>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</si>
  <si>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</si>
  <si>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</si>
  <si>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</si>
  <si>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</si>
  <si>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</si>
  <si>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</si>
  <si>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</si>
  <si>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</si>
  <si>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</si>
  <si>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</si>
  <si>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</si>
  <si>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</si>
  <si>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</si>
  <si>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</si>
  <si>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</si>
  <si>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</si>
  <si>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</si>
  <si>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</si>
  <si>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</si>
  <si>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</si>
  <si>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</si>
  <si>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</si>
  <si>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</si>
  <si>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</si>
  <si>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</si>
  <si>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</si>
  <si>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</si>
  <si>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</si>
  <si>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</si>
  <si>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</si>
  <si>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</si>
  <si>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</si>
  <si>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</si>
  <si>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</si>
  <si>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</si>
  <si>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</si>
  <si>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</si>
  <si>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</si>
  <si>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</si>
  <si>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</si>
  <si>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</si>
  <si>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</si>
  <si>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</si>
  <si>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</si>
  <si>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</si>
  <si>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</si>
  <si>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</si>
  <si>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</si>
  <si>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</si>
  <si>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</si>
  <si>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</si>
  <si>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</si>
  <si>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</si>
  <si>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</si>
  <si>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</si>
  <si>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</si>
  <si>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</si>
  <si>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</si>
  <si>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</si>
  <si>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</si>
  <si>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</si>
  <si>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</si>
  <si>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</si>
  <si>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</si>
  <si>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</si>
  <si>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</si>
  <si>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</si>
  <si>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</si>
  <si>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</si>
  <si>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</si>
  <si>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</si>
  <si>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</si>
  <si>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</si>
  <si>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</si>
  <si>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</si>
  <si>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</si>
  <si>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</si>
  <si>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</si>
  <si>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</si>
  <si>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</si>
  <si>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</si>
  <si>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</si>
  <si>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</si>
  <si>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</si>
  <si>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</si>
  <si>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</si>
  <si>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</si>
  <si>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</si>
  <si>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</si>
  <si>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</si>
  <si>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</si>
  <si>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</si>
  <si>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</si>
  <si>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</si>
  <si>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</si>
  <si>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</si>
  <si>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</si>
  <si>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</si>
  <si>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</si>
  <si>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</si>
  <si>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</si>
  <si>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</si>
  <si>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</si>
  <si>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</si>
  <si>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</si>
  <si>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</si>
  <si>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</si>
  <si>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</si>
  <si>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</si>
  <si>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</si>
  <si>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</si>
  <si>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</si>
  <si>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</si>
  <si>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</si>
  <si>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</si>
  <si>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</si>
  <si>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</si>
  <si>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</si>
  <si>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</si>
  <si>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</si>
  <si>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</si>
  <si>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</si>
  <si>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</si>
  <si>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</si>
  <si>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</si>
  <si>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</si>
  <si>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</si>
  <si>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</si>
  <si>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</si>
  <si>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</si>
  <si>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</si>
  <si>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</si>
  <si>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</si>
  <si>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</si>
  <si>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</si>
  <si>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</si>
  <si>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</si>
  <si>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</si>
  <si>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</si>
  <si>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</si>
  <si>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</si>
  <si>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</si>
  <si>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</si>
  <si>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</si>
  <si>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</si>
  <si>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</si>
  <si>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</si>
  <si>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</si>
  <si>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</si>
  <si>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</si>
  <si>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</si>
  <si>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</si>
  <si>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</si>
  <si>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</si>
  <si>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</si>
  <si>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</si>
  <si>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</si>
  <si>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</si>
  <si>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</si>
  <si>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</si>
  <si>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</si>
  <si>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</si>
  <si>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</si>
  <si>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</si>
  <si>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</si>
  <si>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</si>
  <si>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</si>
  <si>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</si>
  <si>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</si>
  <si>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</si>
  <si>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</si>
  <si>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</si>
  <si>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</si>
  <si>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</si>
  <si>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</si>
  <si>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</si>
  <si>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</si>
  <si>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</si>
  <si>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</si>
  <si>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</si>
  <si>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</si>
  <si>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</si>
  <si>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</si>
  <si>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</si>
  <si>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</si>
  <si>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</si>
  <si>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</si>
  <si>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</si>
  <si>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</si>
  <si>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</si>
  <si>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</si>
  <si>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</si>
  <si>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</si>
  <si>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</si>
  <si>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</si>
  <si>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</si>
  <si>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</si>
  <si>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</si>
  <si>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</si>
  <si>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</si>
  <si>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</si>
  <si>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</si>
  <si>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</si>
  <si>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</si>
  <si>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</si>
  <si>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</si>
  <si>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</si>
  <si>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</si>
  <si>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</si>
  <si>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</si>
  <si>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</si>
  <si>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</si>
  <si>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</si>
  <si>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</si>
  <si>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</si>
  <si>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</si>
  <si>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</si>
  <si>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</si>
  <si>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</si>
  <si>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</si>
  <si>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</si>
  <si>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</si>
  <si>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</si>
  <si>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</si>
  <si>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</si>
  <si>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</si>
  <si>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</si>
  <si>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</si>
  <si>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</si>
  <si>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</si>
  <si>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</si>
  <si>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</si>
  <si>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</si>
  <si>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</si>
  <si>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</si>
  <si>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</si>
  <si>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</si>
  <si>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</si>
  <si>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</si>
  <si>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</si>
  <si>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</si>
  <si>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</si>
  <si>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</si>
  <si>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</si>
  <si>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</si>
  <si>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</si>
  <si>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</si>
  <si>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</si>
  <si>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</si>
  <si>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</si>
  <si>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</si>
  <si>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</si>
  <si>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</si>
  <si>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</si>
  <si>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</si>
  <si>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</si>
  <si>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</si>
  <si>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</si>
  <si>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</si>
  <si>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</si>
  <si>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</si>
  <si>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</si>
  <si>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</si>
  <si>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</si>
  <si>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</si>
  <si>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</si>
  <si>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</si>
  <si>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</si>
  <si>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</si>
  <si>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</si>
  <si>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</si>
  <si>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</si>
  <si>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</si>
  <si>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</si>
  <si>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</si>
  <si>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</si>
  <si>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</si>
  <si>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</si>
  <si>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</si>
  <si>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</si>
  <si>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</si>
  <si>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</si>
  <si>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</si>
  <si>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</si>
  <si>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</si>
  <si>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</si>
  <si>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</si>
  <si>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</si>
  <si>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</si>
  <si>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</si>
  <si>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</si>
  <si>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</si>
  <si>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</si>
  <si>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</si>
  <si>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</si>
  <si>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</si>
  <si>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</si>
  <si>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</si>
  <si>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</si>
  <si>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</si>
  <si>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</si>
  <si>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</si>
  <si>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</si>
  <si>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</si>
  <si>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</si>
  <si>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</si>
  <si>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</si>
  <si>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</si>
  <si>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</si>
  <si>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</si>
  <si>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</si>
  <si>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</si>
  <si>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</si>
  <si>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</si>
  <si>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</si>
  <si>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</si>
  <si>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</si>
  <si>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</si>
  <si>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</si>
  <si>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</si>
  <si>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</si>
  <si>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</si>
  <si>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</si>
  <si>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</si>
  <si>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</si>
  <si>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</si>
  <si>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</si>
  <si>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</si>
  <si>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</si>
  <si>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</si>
  <si>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</si>
  <si>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</si>
  <si>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</si>
  <si>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</si>
  <si>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</si>
  <si>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</si>
  <si>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</si>
  <si>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</si>
  <si>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</si>
  <si>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</si>
  <si>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</si>
  <si>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</si>
  <si>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</si>
  <si>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</si>
  <si>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</si>
  <si>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</si>
  <si>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</si>
  <si>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</si>
  <si>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</si>
  <si>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</si>
  <si>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</si>
  <si>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</si>
  <si>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</si>
  <si>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</si>
  <si>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</si>
  <si>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</si>
  <si>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</si>
  <si>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</si>
  <si>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</si>
  <si>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</si>
  <si>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</si>
  <si>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</si>
  <si>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</si>
  <si>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</si>
  <si>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</si>
  <si>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</si>
  <si>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</si>
  <si>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</si>
  <si>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</si>
  <si>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</si>
  <si>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</si>
  <si>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</si>
  <si>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</si>
  <si>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</si>
  <si>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</si>
  <si>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</si>
  <si>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</si>
  <si>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</si>
  <si>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</si>
  <si>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</si>
  <si>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</si>
  <si>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</si>
  <si>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</si>
  <si>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</si>
  <si>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</si>
  <si>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</si>
  <si>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</si>
  <si>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</si>
  <si>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</si>
  <si>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</si>
  <si>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</si>
  <si>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</si>
  <si>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</si>
  <si>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</si>
  <si>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</si>
  <si>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</si>
  <si>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</si>
  <si>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</si>
  <si>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</si>
  <si>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</si>
  <si>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</si>
  <si>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</si>
  <si>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</si>
  <si>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</si>
  <si>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</si>
  <si>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</si>
  <si>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</si>
  <si>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</si>
  <si>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</si>
  <si>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</si>
  <si>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</si>
  <si>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</si>
  <si>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</si>
  <si>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</si>
  <si>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</si>
  <si>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</si>
  <si>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</si>
  <si>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</si>
  <si>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</si>
  <si>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</si>
  <si>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</si>
  <si>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</si>
  <si>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</si>
  <si>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</si>
  <si>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</si>
  <si>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</si>
  <si>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</si>
  <si>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</si>
  <si>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</si>
  <si>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</si>
  <si>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</si>
  <si>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</si>
  <si>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</si>
  <si>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</si>
  <si>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</si>
  <si>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</si>
  <si>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</si>
  <si>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</si>
  <si>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</si>
  <si>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</si>
  <si>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</si>
  <si>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</si>
  <si>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</si>
  <si>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</si>
  <si>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</si>
  <si>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</si>
  <si>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</si>
  <si>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</si>
  <si>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</si>
  <si>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</si>
  <si>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</si>
  <si>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</si>
  <si>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</si>
  <si>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</si>
  <si>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</si>
  <si>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</si>
  <si>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</si>
  <si>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</si>
  <si>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</si>
  <si>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</si>
  <si>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</si>
  <si>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</si>
  <si>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</si>
  <si>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</si>
  <si>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</si>
  <si>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</si>
  <si>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</si>
  <si>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</si>
  <si>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</si>
  <si>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</si>
  <si>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</si>
  <si>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</si>
  <si>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</si>
  <si>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</si>
  <si>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</si>
  <si>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</si>
  <si>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</si>
  <si>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</si>
  <si>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</si>
  <si>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</si>
  <si>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</si>
  <si>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</si>
  <si>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</si>
  <si>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</si>
  <si>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</si>
  <si>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</si>
  <si>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</si>
  <si>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</si>
  <si>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</si>
  <si>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</si>
  <si>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</si>
  <si>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</si>
  <si>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</si>
  <si>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</si>
  <si>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</si>
  <si>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</si>
  <si>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</si>
  <si>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</si>
  <si>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</si>
  <si>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</si>
  <si>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</si>
  <si>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</si>
  <si>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</si>
  <si>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</si>
  <si>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</si>
  <si>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</si>
  <si>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</si>
  <si>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</si>
  <si>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</si>
  <si>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</si>
  <si>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</si>
  <si>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</si>
  <si>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</si>
  <si>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</si>
  <si>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</si>
  <si>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</si>
  <si>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</si>
  <si>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</si>
  <si>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</si>
  <si>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</si>
  <si>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</si>
  <si>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</si>
  <si>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</si>
  <si>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</si>
  <si>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</si>
  <si>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</si>
  <si>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</si>
  <si>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</si>
  <si>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</si>
  <si>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</si>
  <si>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</si>
  <si>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</si>
  <si>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</si>
  <si>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</si>
  <si>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</si>
  <si>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</si>
  <si>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</si>
  <si>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</si>
  <si>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</si>
  <si>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</si>
  <si>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</si>
  <si>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</si>
  <si>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</si>
  <si>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</si>
  <si>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</si>
  <si>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</si>
  <si>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</si>
  <si>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</si>
  <si>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</si>
  <si>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</si>
  <si>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</si>
  <si>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</si>
  <si>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</si>
  <si>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</si>
  <si>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</si>
  <si>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</si>
  <si>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</si>
  <si>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</si>
  <si>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</si>
  <si>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</si>
  <si>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</si>
  <si>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</si>
  <si>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</si>
  <si>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</si>
  <si>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</si>
  <si>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</si>
  <si>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</si>
  <si>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</si>
  <si>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</si>
  <si>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</si>
  <si>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</si>
  <si>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</si>
  <si>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</si>
  <si>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</si>
  <si>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</si>
  <si>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</si>
  <si>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</si>
  <si>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</si>
  <si>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</si>
  <si>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</si>
  <si>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</si>
  <si>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</si>
  <si>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</si>
  <si>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</si>
  <si>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</si>
  <si>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</si>
  <si>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</si>
  <si>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</si>
  <si>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</si>
  <si>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</si>
  <si>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</si>
  <si>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</si>
  <si>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</si>
  <si>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</si>
  <si>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</si>
  <si>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</si>
  <si>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</si>
  <si>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</si>
  <si>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</si>
  <si>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</si>
  <si>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</si>
  <si>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</si>
  <si>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</si>
  <si>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</si>
  <si>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</si>
  <si>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</si>
  <si>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</si>
  <si>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</si>
  <si>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</si>
  <si>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</si>
  <si>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</si>
  <si>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</si>
  <si>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</si>
  <si>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</si>
  <si>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</si>
  <si>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</si>
  <si>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</si>
  <si>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</si>
  <si>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</si>
  <si>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</si>
  <si>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</si>
  <si>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</si>
  <si>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</si>
  <si>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</si>
  <si>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</si>
  <si>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</si>
  <si>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</si>
  <si>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</si>
  <si>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</si>
  <si>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</si>
  <si>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</si>
  <si>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</si>
  <si>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</si>
  <si>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</si>
  <si>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</si>
  <si>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</si>
  <si>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</si>
  <si>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</si>
  <si>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</si>
  <si>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</si>
  <si>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</si>
  <si>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</si>
  <si>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</si>
  <si>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</si>
  <si>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</si>
  <si>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</si>
  <si>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</si>
  <si>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</si>
  <si>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</si>
  <si>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</si>
  <si>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</si>
  <si>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</si>
  <si>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</si>
  <si>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</si>
  <si>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</si>
  <si>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</si>
  <si>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</si>
  <si>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</si>
  <si>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</si>
  <si>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</si>
  <si>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</si>
  <si>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</si>
  <si>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</si>
  <si>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</si>
  <si>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</si>
  <si>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</si>
  <si>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</si>
  <si>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</si>
  <si>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</si>
  <si>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</si>
  <si>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</si>
  <si>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</si>
  <si>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</si>
  <si>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</si>
  <si>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</si>
  <si>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</si>
  <si>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</si>
  <si>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</si>
  <si>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</si>
  <si>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</si>
  <si>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</si>
  <si>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</si>
  <si>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</si>
  <si>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</si>
  <si>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</si>
  <si>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</si>
  <si>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</si>
  <si>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</si>
  <si>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</si>
  <si>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</si>
  <si>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</si>
  <si>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</si>
  <si>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</si>
  <si>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</si>
  <si>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</si>
  <si>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</si>
  <si>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</si>
  <si>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</si>
  <si>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</si>
  <si>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</si>
  <si>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</si>
  <si>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</si>
  <si>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</si>
  <si>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</si>
  <si>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</si>
  <si>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</si>
  <si>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</si>
  <si>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</si>
  <si>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</si>
  <si>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</si>
  <si>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</si>
  <si>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</si>
  <si>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</si>
  <si>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</si>
  <si>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</si>
  <si>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</si>
  <si>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</si>
  <si>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</si>
  <si>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</si>
  <si>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</si>
  <si>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</si>
  <si>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</si>
  <si>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</si>
  <si>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</si>
  <si>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</si>
  <si>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</si>
  <si>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</si>
  <si>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</si>
  <si>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</si>
  <si>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</si>
  <si>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</si>
  <si>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</si>
  <si>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</si>
  <si>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</si>
  <si>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</si>
  <si>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</si>
  <si>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</si>
  <si>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</si>
  <si>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</si>
  <si>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</si>
  <si>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</si>
  <si>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</si>
  <si>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</si>
  <si>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</si>
  <si>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</si>
  <si>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</si>
  <si>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</si>
  <si>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</si>
  <si>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</si>
  <si>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</si>
  <si>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</si>
  <si>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</si>
  <si>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</si>
  <si>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</si>
  <si>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</si>
  <si>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</si>
  <si>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</si>
  <si>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</si>
  <si>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</si>
  <si>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</si>
  <si>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</si>
  <si>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</si>
  <si>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</si>
  <si>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</si>
  <si>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</si>
  <si>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</si>
  <si>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</si>
  <si>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</si>
  <si>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</si>
  <si>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</si>
  <si>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</si>
  <si>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</si>
  <si>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</si>
  <si>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</si>
  <si>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</si>
  <si>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</si>
  <si>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</si>
  <si>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</si>
  <si>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</si>
  <si>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</si>
  <si>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</si>
  <si>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</si>
  <si>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</si>
  <si>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</si>
  <si>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</si>
  <si>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</si>
  <si>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</si>
  <si>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</si>
  <si>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</si>
  <si>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</si>
  <si>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</si>
  <si>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</si>
  <si>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</si>
  <si>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</si>
  <si>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</si>
  <si>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</si>
  <si>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</si>
  <si>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</si>
  <si>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</si>
  <si>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</si>
  <si>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</si>
  <si>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</si>
  <si>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</si>
  <si>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</si>
  <si>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</si>
  <si>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</si>
  <si>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</si>
  <si>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</si>
  <si>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</si>
  <si>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</si>
  <si>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</si>
  <si>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</si>
  <si>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</si>
  <si>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</si>
  <si>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</si>
  <si>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</si>
  <si>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</si>
  <si>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</si>
  <si>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</si>
  <si>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</si>
  <si>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</si>
  <si>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</si>
  <si>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</si>
  <si>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</si>
  <si>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</si>
  <si>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</si>
  <si>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</si>
  <si>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</si>
  <si>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</si>
  <si>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</si>
  <si>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</si>
  <si>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</si>
  <si>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</si>
  <si>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</si>
  <si>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</si>
  <si>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</si>
  <si>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</si>
  <si>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</si>
  <si>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</si>
  <si>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</si>
  <si>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</si>
  <si>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</si>
  <si>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</si>
  <si>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</si>
  <si>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</si>
  <si>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</si>
  <si>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</si>
  <si>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</si>
  <si>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</si>
  <si>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</si>
  <si>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</si>
  <si>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</si>
  <si>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</si>
  <si>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</si>
  <si>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</si>
  <si>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</si>
  <si>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</si>
  <si>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</si>
  <si>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</si>
  <si>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</si>
  <si>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</si>
  <si>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</si>
  <si>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</si>
  <si>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</si>
  <si>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</si>
  <si>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</si>
  <si>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</si>
  <si>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</si>
  <si>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</si>
  <si>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</si>
  <si>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</si>
  <si>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</si>
  <si>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</si>
  <si>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</si>
  <si>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</si>
  <si>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</si>
  <si>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</si>
  <si>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</si>
  <si>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</si>
  <si>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</si>
  <si>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</si>
  <si>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</si>
  <si>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</si>
  <si>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</si>
  <si>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</si>
  <si>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</si>
  <si>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</si>
  <si>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</si>
  <si>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</si>
  <si>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</si>
  <si>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</si>
  <si>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</si>
  <si>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</si>
  <si>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</si>
  <si>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</si>
  <si>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</si>
  <si>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</si>
  <si>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</si>
  <si>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</si>
  <si>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</si>
  <si>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</si>
  <si>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</si>
  <si>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</si>
  <si>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</si>
  <si>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</si>
  <si>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</si>
  <si>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</si>
  <si>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</si>
  <si>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</si>
  <si>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</si>
  <si>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</si>
  <si>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</si>
  <si>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</si>
  <si>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</si>
  <si>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</si>
  <si>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</si>
  <si>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</si>
  <si>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</si>
  <si>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</si>
  <si>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</si>
  <si>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</si>
  <si>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</si>
  <si>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</si>
  <si>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</si>
  <si>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</si>
  <si>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</si>
  <si>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</si>
  <si>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</si>
  <si>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</si>
  <si>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</si>
  <si>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</si>
  <si>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</si>
  <si>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</si>
  <si>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</si>
  <si>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</si>
  <si>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</si>
  <si>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</si>
  <si>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</si>
  <si>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</si>
  <si>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</si>
  <si>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</si>
  <si>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</si>
  <si>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</si>
  <si>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</si>
  <si>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</si>
  <si>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</si>
  <si>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</si>
  <si>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</si>
  <si>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</si>
  <si>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</si>
  <si>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</si>
  <si>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</si>
  <si>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</si>
  <si>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</si>
  <si>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</si>
  <si>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</si>
  <si>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</si>
  <si>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</si>
  <si>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</si>
  <si>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</si>
  <si>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</si>
  <si>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</si>
  <si>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</si>
  <si>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</si>
  <si>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</si>
  <si>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</si>
  <si>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</si>
  <si>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</si>
  <si>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</si>
  <si>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</si>
  <si>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</si>
  <si>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</si>
  <si>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</si>
  <si>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</si>
  <si>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</si>
  <si>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</si>
  <si>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</si>
  <si>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</si>
  <si>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</si>
  <si>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</si>
  <si>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</si>
  <si>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</si>
  <si>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</si>
  <si>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</si>
  <si>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</si>
  <si>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</si>
  <si>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</si>
  <si>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</si>
  <si>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</si>
  <si>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</si>
  <si>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</si>
  <si>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</si>
  <si>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</si>
  <si>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</si>
  <si>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</si>
  <si>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</si>
  <si>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</si>
  <si>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</si>
  <si>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</si>
  <si>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</si>
  <si>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</si>
  <si>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</si>
  <si>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</si>
  <si>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</si>
  <si>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</si>
  <si>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</si>
  <si>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</si>
  <si>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</si>
  <si>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</si>
  <si>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</si>
  <si>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</si>
  <si>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</si>
  <si>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</si>
  <si>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</si>
  <si>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</si>
  <si>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</si>
  <si>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</si>
  <si>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</si>
  <si>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</si>
  <si>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</si>
  <si>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</si>
  <si>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</si>
  <si>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</si>
  <si>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</si>
  <si>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</si>
  <si>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</si>
  <si>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</si>
  <si>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</si>
  <si>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</si>
  <si>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</si>
  <si>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</si>
  <si>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</si>
  <si>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</si>
  <si>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</si>
  <si>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</si>
  <si>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</si>
  <si>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</si>
  <si>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</si>
  <si>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</si>
  <si>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</si>
  <si>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</si>
  <si>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</si>
  <si>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</si>
  <si>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</si>
  <si>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</si>
  <si>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</si>
  <si>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</si>
  <si>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</si>
  <si>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</si>
  <si>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</si>
  <si>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</si>
  <si>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</si>
  <si>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</si>
  <si>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</si>
  <si>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</si>
  <si>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</si>
  <si>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</si>
  <si>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</si>
  <si>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</si>
  <si>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</si>
  <si>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</si>
  <si>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</si>
  <si>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</si>
  <si>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</si>
  <si>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</si>
  <si>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</si>
  <si>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</si>
  <si>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</si>
  <si>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</si>
  <si>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</si>
  <si>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</si>
  <si>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</si>
  <si>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</si>
  <si>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</si>
  <si>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</si>
  <si>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</si>
  <si>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</si>
  <si>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</si>
  <si>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</si>
  <si>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</si>
  <si>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</si>
  <si>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</si>
  <si>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</si>
  <si>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</si>
  <si>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</si>
  <si>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</si>
  <si>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</si>
  <si>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</si>
  <si>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</si>
  <si>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</si>
  <si>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</si>
  <si>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</si>
  <si>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</si>
  <si>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</si>
  <si>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</si>
  <si>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</si>
  <si>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</si>
  <si>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</si>
  <si>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</si>
  <si>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</si>
  <si>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</si>
  <si>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</si>
  <si>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</si>
  <si>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</si>
  <si>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</si>
  <si>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</si>
  <si>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</si>
  <si>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</si>
  <si>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</si>
  <si>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</si>
  <si>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</si>
  <si>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</si>
  <si>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</si>
  <si>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</si>
  <si>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</si>
  <si>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</si>
  <si>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</si>
  <si>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</si>
  <si>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</si>
  <si>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</si>
  <si>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</si>
  <si>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</si>
  <si>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</si>
  <si>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</si>
  <si>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</si>
  <si>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</si>
  <si>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</si>
  <si>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</si>
  <si>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</si>
  <si>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</si>
  <si>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</si>
  <si>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</si>
  <si>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</si>
  <si>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</si>
  <si>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</si>
  <si>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</si>
  <si>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</si>
  <si>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</si>
  <si>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</si>
  <si>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</si>
  <si>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</si>
  <si>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</si>
  <si>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</si>
  <si>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</si>
  <si>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</si>
  <si>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</si>
  <si>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</si>
  <si>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</si>
  <si>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</si>
  <si>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</si>
  <si>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</si>
  <si>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</si>
  <si>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</si>
  <si>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</si>
  <si>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</si>
  <si>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</si>
  <si>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</si>
  <si>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</si>
  <si>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</si>
  <si>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</si>
  <si>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</si>
  <si>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</si>
  <si>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</si>
  <si>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</si>
  <si>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</si>
  <si>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</si>
  <si>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</si>
  <si>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</si>
  <si>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</si>
  <si>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</si>
  <si>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</si>
  <si>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</si>
  <si>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</si>
  <si>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</si>
  <si>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</si>
  <si>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</si>
  <si>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</si>
  <si>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</si>
  <si>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</si>
  <si>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</si>
  <si>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</si>
  <si>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</si>
  <si>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</si>
  <si>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</si>
  <si>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</si>
  <si>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</si>
  <si>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</si>
  <si>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</si>
  <si>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</si>
  <si>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</si>
  <si>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</si>
  <si>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</si>
  <si>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</si>
  <si>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</si>
  <si>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</si>
  <si>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</si>
  <si>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</si>
  <si>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</si>
  <si>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</si>
  <si>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</si>
  <si>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</si>
  <si>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</si>
  <si>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</si>
  <si>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</si>
  <si>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</si>
  <si>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</si>
  <si>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</si>
  <si>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</si>
  <si>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</si>
  <si>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</si>
  <si>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</si>
  <si>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</si>
  <si>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</si>
  <si>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</si>
  <si>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</si>
  <si>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</si>
  <si>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</si>
  <si>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</si>
  <si>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</si>
  <si>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</si>
  <si>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</si>
  <si>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</si>
  <si>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</si>
  <si>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</si>
  <si>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</si>
  <si>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</si>
  <si>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</si>
  <si>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</si>
  <si>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</si>
  <si>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</si>
  <si>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</si>
  <si>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</si>
  <si>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</si>
  <si>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</si>
  <si>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</si>
  <si>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</si>
  <si>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</si>
  <si>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</si>
  <si>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</si>
  <si>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</si>
  <si>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</si>
  <si>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</si>
  <si>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</si>
  <si>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</si>
  <si>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</si>
  <si>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</si>
  <si>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</si>
  <si>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</si>
  <si>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</si>
  <si>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</si>
  <si>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</si>
  <si>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</si>
  <si>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</si>
  <si>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</si>
  <si>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</si>
  <si>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</si>
  <si>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</si>
  <si>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</si>
  <si>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</si>
  <si>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</si>
  <si>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</si>
  <si>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</si>
  <si>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</si>
  <si>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</si>
  <si>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</si>
  <si>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</si>
  <si>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</si>
  <si>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</si>
  <si>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</si>
  <si>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</si>
  <si>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</si>
  <si>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</si>
  <si>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</si>
  <si>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</si>
  <si>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</si>
  <si>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</si>
  <si>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</si>
  <si>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</si>
  <si>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</si>
  <si>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</si>
  <si>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</si>
  <si>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</si>
  <si>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</si>
  <si>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</si>
  <si>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</si>
  <si>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</si>
  <si>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</si>
  <si>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</si>
  <si>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</si>
  <si>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</si>
  <si>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</si>
  <si>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</si>
  <si>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</si>
  <si>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</si>
  <si>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</si>
  <si>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</si>
  <si>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</si>
  <si>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</si>
  <si>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</si>
  <si>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</si>
  <si>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</si>
  <si>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</si>
  <si>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</si>
  <si>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</si>
  <si>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</si>
  <si>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</si>
  <si>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</si>
  <si>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</si>
  <si>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</si>
  <si>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</si>
  <si>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</si>
  <si>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</si>
  <si>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</si>
  <si>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</si>
  <si>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</si>
  <si>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</si>
  <si>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</si>
  <si>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</si>
  <si>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</si>
  <si>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</si>
  <si>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</si>
  <si>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</si>
  <si>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</si>
  <si>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</si>
  <si>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</si>
  <si>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</si>
  <si>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</si>
  <si>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</si>
  <si>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</si>
  <si>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</si>
  <si>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</si>
  <si>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</si>
  <si>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</si>
  <si>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</si>
  <si>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</si>
  <si>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</si>
  <si>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</si>
  <si>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</si>
  <si>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</si>
  <si>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</si>
  <si>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</si>
  <si>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</si>
  <si>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</si>
  <si>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</si>
  <si>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</si>
  <si>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</si>
  <si>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</si>
  <si>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</si>
  <si>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</si>
  <si>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</si>
  <si>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</si>
  <si>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</si>
  <si>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</si>
  <si>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</si>
  <si>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</si>
  <si>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</si>
  <si>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</si>
  <si>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</si>
  <si>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</si>
  <si>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</si>
  <si>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</si>
  <si>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</si>
  <si>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</si>
  <si>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</si>
  <si>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</si>
  <si>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</si>
  <si>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</si>
  <si>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</si>
  <si>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</si>
  <si>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</si>
  <si>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</si>
  <si>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</si>
  <si>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</si>
  <si>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</si>
  <si>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</si>
  <si>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</si>
  <si>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</si>
  <si>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</si>
  <si>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</si>
  <si>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</si>
  <si>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</si>
  <si>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</si>
  <si>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</si>
  <si>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</si>
  <si>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</si>
  <si>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</si>
  <si>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</si>
  <si>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</si>
  <si>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</si>
  <si>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</si>
  <si>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</si>
  <si>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</si>
  <si>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</si>
  <si>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</si>
  <si>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</si>
  <si>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</si>
  <si>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</si>
  <si>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</si>
  <si>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</si>
  <si>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</si>
  <si>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</si>
  <si>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</si>
  <si>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</si>
  <si>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</si>
  <si>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</si>
  <si>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</si>
  <si>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</si>
  <si>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</si>
  <si>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</si>
  <si>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</si>
  <si>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</si>
  <si>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</si>
  <si>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</si>
  <si>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</si>
  <si>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</si>
  <si>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</si>
  <si>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</si>
  <si>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</si>
  <si>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</si>
  <si>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</si>
  <si>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</si>
  <si>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</si>
  <si>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</si>
  <si>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</si>
  <si>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</si>
  <si>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</si>
  <si>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</si>
  <si>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</si>
  <si>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</si>
  <si>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</si>
  <si>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</si>
  <si>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</si>
  <si>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</si>
  <si>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</si>
  <si>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</si>
  <si>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</si>
  <si>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</si>
  <si>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</si>
  <si>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</si>
  <si>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</si>
  <si>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</si>
  <si>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</si>
  <si>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</si>
  <si>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</si>
  <si>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</si>
  <si>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</si>
  <si>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</si>
  <si>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</si>
  <si>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</si>
  <si>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</si>
  <si>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</si>
  <si>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</si>
  <si>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</si>
  <si>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</si>
  <si>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</si>
  <si>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</si>
  <si>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</si>
  <si>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</si>
  <si>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</si>
  <si>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</si>
  <si>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</si>
  <si>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</si>
  <si>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</si>
  <si>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</si>
  <si>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</si>
  <si>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</si>
  <si>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</si>
  <si>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</si>
  <si>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</si>
  <si>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</si>
  <si>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</si>
  <si>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</si>
  <si>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</si>
  <si>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</si>
  <si>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</si>
  <si>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</si>
  <si>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</si>
  <si>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</si>
  <si>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</si>
  <si>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</si>
  <si>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</si>
  <si>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</si>
  <si>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</si>
  <si>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</si>
  <si>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</si>
  <si>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</si>
  <si>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</si>
  <si>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</si>
  <si>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</si>
  <si>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</si>
  <si>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</si>
  <si>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</si>
  <si>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</si>
  <si>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</si>
  <si>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</si>
  <si>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</si>
  <si>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</si>
  <si>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</si>
  <si>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</si>
  <si>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</si>
  <si>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</si>
  <si>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</si>
  <si>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</si>
  <si>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</si>
  <si>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</si>
  <si>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</si>
  <si>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</si>
  <si>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</si>
  <si>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</si>
  <si>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</si>
  <si>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</si>
  <si>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</si>
  <si>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</si>
  <si>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</si>
  <si>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</si>
  <si>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</si>
  <si>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</si>
  <si>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</si>
  <si>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</si>
  <si>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</si>
  <si>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</si>
  <si>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</si>
  <si>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</si>
  <si>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</si>
  <si>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</si>
  <si>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</si>
  <si>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</si>
  <si>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</si>
  <si>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</si>
  <si>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</si>
  <si>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</si>
  <si>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</si>
  <si>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</si>
  <si>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</si>
  <si>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</si>
  <si>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</si>
  <si>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</si>
  <si>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</si>
  <si>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</si>
  <si>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</si>
  <si>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</si>
  <si>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</si>
  <si>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</si>
  <si>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</si>
  <si>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</si>
  <si>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</si>
  <si>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</si>
  <si>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</si>
  <si>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</si>
  <si>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</si>
  <si>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</si>
  <si>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</si>
  <si>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</si>
  <si>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</si>
  <si>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</si>
  <si>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</si>
  <si>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</si>
  <si>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</si>
  <si>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</si>
  <si>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</si>
  <si>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</si>
  <si>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</si>
  <si>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</si>
  <si>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</si>
  <si>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</si>
  <si>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</si>
  <si>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</si>
  <si>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</si>
  <si>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</si>
  <si>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</si>
  <si>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</si>
  <si>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</si>
  <si>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</si>
  <si>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</si>
  <si>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</si>
  <si>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</si>
  <si>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</si>
  <si>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</si>
  <si>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</si>
  <si>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</si>
  <si>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</si>
  <si>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</si>
  <si>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</si>
  <si>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</si>
  <si>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</si>
  <si>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</si>
  <si>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</si>
  <si>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</si>
  <si>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</si>
  <si>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</si>
  <si>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</si>
  <si>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</si>
  <si>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</si>
  <si>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</si>
  <si>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</si>
  <si>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</si>
  <si>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</si>
  <si>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</si>
  <si>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</si>
  <si>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</si>
  <si>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</si>
  <si>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</si>
  <si>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</si>
  <si>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</si>
  <si>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</si>
  <si>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</si>
  <si>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</si>
  <si>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</si>
  <si>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</si>
  <si>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</si>
  <si>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</si>
  <si>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</si>
  <si>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</si>
  <si>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</si>
  <si>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</si>
  <si>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</si>
  <si>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</si>
  <si>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</si>
  <si>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</si>
  <si>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</si>
  <si>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</si>
  <si>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</si>
  <si>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</si>
  <si>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</si>
  <si>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</si>
  <si>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</si>
  <si>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</si>
  <si>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</si>
  <si>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</si>
  <si>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</si>
  <si>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</si>
  <si>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</si>
  <si>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</si>
  <si>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</si>
  <si>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</si>
  <si>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</si>
  <si>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</si>
  <si>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</si>
  <si>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</si>
  <si>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</si>
  <si>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</si>
  <si>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</si>
  <si>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</si>
  <si>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</si>
  <si>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</si>
  <si>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</si>
  <si>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</si>
  <si>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</si>
  <si>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</si>
  <si>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</si>
  <si>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</si>
  <si>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</si>
  <si>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</si>
  <si>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</si>
  <si>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</si>
  <si>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</si>
  <si>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</si>
  <si>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</si>
  <si>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</si>
  <si>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</si>
  <si>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</si>
  <si>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</si>
  <si>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</si>
  <si>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</si>
  <si>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</si>
  <si>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</si>
  <si>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</si>
  <si>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</si>
  <si>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</si>
  <si>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</si>
  <si>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</si>
  <si>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</si>
  <si>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</si>
  <si>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</si>
  <si>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</si>
  <si>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</si>
  <si>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</si>
  <si>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</si>
  <si>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</si>
  <si>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</si>
  <si>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</si>
  <si>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</si>
  <si>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</si>
  <si>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</si>
  <si>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</si>
  <si>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</si>
  <si>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</si>
  <si>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</si>
  <si>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</si>
  <si>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</si>
  <si>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</si>
  <si>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</si>
  <si>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</si>
  <si>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</si>
  <si>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</si>
  <si>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</si>
  <si>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</si>
  <si>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</si>
  <si>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</si>
  <si>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</si>
  <si>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</si>
  <si>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</si>
  <si>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</si>
  <si>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</si>
  <si>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</si>
  <si>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</si>
  <si>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</si>
  <si>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</si>
  <si>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</si>
  <si>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</si>
  <si>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</si>
  <si>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</si>
  <si>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</si>
  <si>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</si>
  <si>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</si>
  <si>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</si>
  <si>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</si>
  <si>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</si>
  <si>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</si>
  <si>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</si>
  <si>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</si>
  <si>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</si>
  <si>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</si>
  <si>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</si>
  <si>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</si>
  <si>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</si>
  <si>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</si>
  <si>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</si>
  <si>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</si>
  <si>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</si>
  <si>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</si>
  <si>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</si>
  <si>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</si>
  <si>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</si>
  <si>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</si>
  <si>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</si>
  <si>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</si>
  <si>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</si>
  <si>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</si>
  <si>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</si>
  <si>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</si>
  <si>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</si>
  <si>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</si>
  <si>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</si>
  <si>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</si>
  <si>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</si>
  <si>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</si>
  <si>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</si>
  <si>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</si>
  <si>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</si>
  <si>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</si>
  <si>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</si>
  <si>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</si>
  <si>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</si>
  <si>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</si>
  <si>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</si>
  <si>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</si>
  <si>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</si>
  <si>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</si>
  <si>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</si>
  <si>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</si>
  <si>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</si>
  <si>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</si>
  <si>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</si>
  <si>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</si>
  <si>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</si>
  <si>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</si>
  <si>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</si>
  <si>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</si>
  <si>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</si>
  <si>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</si>
  <si>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</si>
  <si>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</si>
  <si>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</si>
  <si>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</si>
  <si>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</si>
  <si>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</si>
  <si>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</si>
  <si>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</si>
  <si>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</si>
  <si>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</si>
  <si>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</si>
  <si>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</si>
  <si>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</si>
  <si>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</si>
  <si>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</si>
  <si>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</si>
  <si>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</si>
  <si>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</si>
  <si>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</si>
  <si>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</si>
  <si>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</si>
  <si>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</si>
  <si>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</si>
  <si>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</si>
  <si>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</si>
  <si>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</si>
  <si>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</si>
  <si>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</si>
  <si>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</si>
  <si>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</si>
  <si>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</si>
  <si>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</si>
  <si>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</si>
  <si>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</si>
  <si>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</si>
  <si>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</si>
  <si>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</si>
  <si>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</si>
  <si>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</si>
  <si>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</si>
  <si>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</si>
  <si>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</si>
  <si>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</si>
  <si>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</si>
  <si>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</si>
  <si>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</si>
  <si>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</si>
  <si>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</si>
  <si>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</si>
  <si>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</si>
  <si>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</si>
  <si>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</si>
  <si>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</si>
  <si>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</si>
  <si>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</si>
  <si>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</si>
  <si>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</si>
  <si>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</si>
  <si>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</si>
  <si>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</si>
  <si>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</si>
  <si>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</si>
  <si>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</si>
  <si>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</si>
  <si>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</si>
  <si>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</si>
  <si>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</si>
  <si>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</si>
  <si>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</si>
  <si>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</si>
  <si>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</si>
  <si>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</si>
  <si>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</si>
  <si>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</si>
  <si>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</si>
  <si>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</si>
  <si>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</si>
  <si>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</si>
  <si>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</si>
  <si>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</si>
  <si>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</si>
  <si>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</si>
  <si>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</si>
  <si>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</si>
  <si>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</si>
  <si>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</si>
  <si>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</si>
  <si>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</si>
  <si>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</si>
  <si>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</si>
  <si>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</si>
  <si>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</si>
  <si>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</si>
  <si>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</si>
  <si>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</si>
  <si>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</si>
  <si>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</si>
  <si>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</si>
  <si>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</si>
  <si>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</si>
  <si>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</si>
  <si>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</si>
  <si>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</si>
  <si>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</si>
  <si>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</si>
  <si>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</si>
  <si>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</si>
  <si>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</si>
  <si>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</si>
  <si>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</si>
  <si>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</si>
  <si>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</si>
  <si>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</si>
  <si>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</si>
  <si>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</si>
  <si>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</si>
  <si>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</si>
  <si>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</si>
  <si>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</si>
  <si>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</si>
  <si>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</si>
  <si>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</si>
  <si>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</si>
  <si>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</si>
  <si>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</si>
  <si>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</si>
  <si>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</si>
  <si>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</si>
  <si>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</si>
  <si>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</si>
  <si>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</si>
  <si>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</si>
  <si>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</si>
  <si>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</si>
  <si>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</si>
  <si>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</si>
  <si>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</si>
  <si>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</si>
  <si>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</si>
  <si>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</si>
  <si>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</si>
  <si>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</si>
  <si>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</si>
  <si>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</si>
  <si>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</si>
  <si>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</si>
  <si>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</si>
  <si>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</si>
  <si>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</si>
  <si>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</si>
  <si>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</si>
  <si>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</si>
  <si>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</si>
  <si>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</si>
  <si>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</si>
  <si>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</si>
  <si>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</si>
  <si>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</si>
  <si>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</si>
  <si>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</si>
  <si>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</si>
  <si>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</si>
  <si>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</si>
  <si>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</si>
  <si>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</si>
  <si>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</si>
  <si>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</si>
  <si>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</si>
  <si>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</si>
  <si>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</si>
  <si>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</si>
  <si>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</si>
  <si>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</si>
  <si>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</si>
  <si>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</si>
  <si>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</si>
  <si>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</si>
  <si>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</si>
  <si>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</si>
  <si>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</si>
  <si>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</si>
  <si>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</si>
  <si>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</si>
  <si>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</si>
  <si>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</si>
  <si>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</si>
  <si>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</si>
  <si>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</si>
  <si>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</si>
  <si>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</si>
  <si>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</si>
  <si>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</si>
  <si>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</si>
  <si>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</si>
  <si>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</si>
  <si>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</si>
  <si>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</si>
  <si>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</si>
  <si>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</si>
  <si>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</si>
  <si>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</si>
  <si>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</si>
  <si>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</si>
  <si>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</si>
  <si>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</si>
  <si>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</si>
  <si>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</si>
  <si>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</si>
  <si>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</si>
  <si>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</si>
  <si>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</si>
  <si>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</si>
  <si>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</si>
  <si>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</si>
  <si>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</si>
  <si>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</si>
  <si>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</si>
  <si>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</si>
  <si>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</si>
  <si>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</si>
  <si>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</si>
  <si>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</si>
  <si>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</si>
  <si>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</si>
  <si>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</si>
  <si>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</si>
  <si>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</si>
  <si>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</si>
  <si>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</si>
  <si>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</si>
  <si>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</si>
  <si>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</si>
  <si>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</si>
  <si>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</si>
  <si>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</si>
  <si>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</si>
  <si>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</si>
  <si>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</si>
  <si>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</si>
  <si>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</si>
  <si>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</si>
  <si>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</si>
  <si>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</si>
  <si>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</si>
  <si>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</si>
  <si>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</si>
  <si>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</si>
  <si>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</si>
  <si>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</si>
  <si>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</si>
  <si>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</si>
  <si>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</si>
  <si>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</si>
  <si>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</si>
  <si>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</si>
  <si>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</si>
  <si>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</si>
  <si>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</si>
  <si>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</si>
  <si>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</si>
  <si>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</si>
  <si>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</si>
  <si>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</si>
  <si>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</si>
  <si>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</si>
  <si>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</si>
  <si>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</si>
  <si>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</si>
  <si>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</si>
  <si>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</si>
  <si>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</si>
  <si>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</si>
  <si>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</si>
  <si>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</si>
  <si>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</si>
  <si>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</si>
  <si>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</si>
  <si>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</si>
  <si>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</si>
  <si>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</si>
  <si>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</si>
  <si>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</si>
  <si>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</si>
  <si>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</si>
  <si>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</si>
  <si>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</si>
  <si>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</si>
  <si>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</si>
  <si>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</si>
  <si>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</si>
  <si>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</si>
  <si>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</si>
  <si>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</si>
  <si>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</si>
  <si>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</si>
  <si>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</si>
  <si>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</si>
  <si>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</si>
  <si>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</si>
  <si>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</si>
  <si>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</si>
  <si>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</si>
  <si>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</si>
  <si>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</si>
  <si>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</si>
  <si>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</si>
  <si>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</si>
  <si>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</si>
  <si>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</si>
  <si>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</si>
  <si>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</si>
  <si>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</si>
  <si>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</si>
  <si>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</si>
  <si>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</si>
  <si>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</si>
  <si>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</si>
  <si>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</si>
  <si>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</si>
  <si>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</si>
  <si>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</si>
  <si>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</si>
  <si>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</si>
  <si>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</si>
  <si>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</si>
  <si>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</si>
  <si>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</si>
  <si>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</si>
  <si>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</si>
  <si>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</si>
  <si>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</si>
  <si>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</si>
  <si>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</si>
  <si>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</si>
  <si>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</si>
  <si>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</si>
  <si>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</si>
  <si>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</si>
  <si>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</si>
  <si>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</si>
  <si>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</si>
  <si>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</si>
  <si>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</si>
  <si>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</si>
  <si>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</si>
  <si>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</si>
  <si>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</si>
  <si>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</si>
  <si>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</si>
  <si>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</si>
  <si>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</si>
  <si>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</si>
  <si>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</si>
  <si>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</si>
  <si>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</si>
  <si>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</si>
  <si>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</si>
  <si>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</si>
  <si>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</si>
  <si>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</si>
  <si>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</si>
  <si>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</si>
  <si>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</si>
  <si>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</si>
  <si>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</si>
  <si>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</si>
  <si>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</si>
  <si>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</si>
  <si>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</si>
  <si>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</si>
  <si>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</si>
  <si>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</si>
  <si>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</si>
  <si>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</si>
  <si>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</si>
  <si>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</si>
  <si>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</si>
  <si>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</si>
  <si>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</si>
  <si>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</si>
  <si>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</si>
  <si>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</si>
  <si>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</si>
  <si>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</si>
  <si>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</si>
  <si>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</si>
  <si>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</si>
  <si>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</si>
  <si>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</si>
  <si>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</si>
  <si>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</si>
  <si>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</si>
  <si>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</si>
  <si>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</si>
  <si>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</si>
  <si>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</si>
  <si>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</si>
  <si>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</si>
  <si>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</si>
  <si>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</si>
  <si>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</si>
  <si>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</si>
  <si>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</si>
  <si>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</si>
  <si>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</si>
  <si>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</si>
  <si>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</si>
  <si>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</si>
  <si>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</si>
  <si>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</si>
  <si>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</si>
  <si>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</si>
  <si>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</si>
  <si>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</si>
  <si>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</si>
  <si>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</si>
  <si>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</si>
  <si>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</si>
  <si>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</si>
  <si>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</si>
  <si>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</si>
  <si>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</si>
  <si>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</si>
  <si>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</si>
  <si>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</si>
  <si>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</si>
  <si>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</si>
  <si>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</si>
  <si>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</si>
  <si>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</si>
  <si>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</si>
  <si>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</si>
  <si>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</si>
  <si>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</si>
  <si>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</si>
  <si>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</si>
  <si>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</si>
  <si>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</si>
  <si>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</si>
  <si>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</si>
  <si>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</si>
  <si>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</si>
  <si>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</si>
  <si>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</si>
  <si>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</si>
  <si>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</si>
  <si>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</si>
  <si>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</si>
  <si>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</si>
  <si>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</si>
  <si>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</si>
  <si>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</si>
  <si>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</si>
  <si>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</si>
  <si>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</si>
  <si>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</si>
  <si>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</si>
  <si>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</si>
  <si>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</si>
  <si>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</si>
  <si>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</si>
  <si>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</si>
  <si>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</si>
  <si>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</si>
  <si>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</si>
  <si>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</si>
  <si>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</si>
  <si>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</si>
  <si>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</si>
  <si>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</si>
  <si>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</si>
  <si>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</si>
  <si>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</si>
  <si>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</si>
  <si>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</si>
  <si>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</si>
  <si>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</si>
  <si>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</si>
  <si>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</si>
  <si>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</si>
  <si>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</si>
  <si>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</si>
  <si>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</si>
  <si>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</si>
  <si>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</si>
  <si>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</si>
  <si>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</si>
  <si>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</si>
  <si>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</si>
  <si>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</si>
  <si>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</si>
  <si>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</si>
  <si>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</si>
  <si>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</si>
  <si>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</si>
  <si>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</si>
  <si>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</si>
  <si>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</si>
  <si>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</si>
  <si>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</si>
  <si>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</si>
  <si>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</si>
  <si>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</si>
  <si>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</si>
  <si>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</si>
  <si>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</si>
  <si>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</si>
  <si>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</si>
  <si>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</si>
  <si>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</si>
  <si>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</si>
  <si>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</si>
  <si>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</si>
  <si>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</si>
  <si>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</si>
  <si>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</si>
  <si>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</si>
  <si>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</si>
  <si>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</si>
  <si>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</si>
  <si>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</si>
  <si>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</si>
  <si>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</si>
  <si>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</si>
  <si>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</si>
  <si>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</si>
  <si>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</si>
  <si>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</si>
  <si>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</si>
  <si>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</si>
  <si>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</si>
  <si>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</si>
  <si>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</si>
  <si>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</si>
  <si>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</si>
  <si>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</si>
  <si>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</si>
  <si>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</si>
  <si>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</si>
  <si>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</si>
  <si>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</si>
  <si>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</si>
  <si>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</si>
  <si>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</si>
  <si>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</si>
  <si>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</si>
  <si>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</si>
  <si>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</si>
  <si>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</si>
  <si>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</si>
  <si>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</si>
  <si>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</si>
  <si>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</si>
  <si>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</si>
  <si>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</si>
  <si>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</si>
  <si>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</si>
  <si>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</si>
  <si>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</si>
  <si>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</si>
  <si>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</si>
  <si>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</si>
  <si>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</si>
  <si>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</si>
  <si>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</si>
  <si>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</si>
  <si>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</si>
  <si>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</si>
  <si>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</si>
  <si>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</si>
  <si>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</si>
  <si>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</si>
  <si>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</si>
  <si>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</si>
  <si>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</si>
  <si>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</si>
  <si>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</si>
  <si>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</si>
  <si>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</si>
  <si>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</si>
  <si>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</si>
  <si>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</si>
  <si>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</si>
  <si>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</si>
  <si>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</si>
  <si>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</si>
  <si>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</si>
  <si>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</si>
  <si>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</si>
  <si>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</si>
  <si>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</si>
  <si>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</si>
  <si>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</si>
  <si>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</si>
  <si>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</si>
  <si>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</si>
  <si>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</si>
  <si>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</si>
  <si>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</si>
  <si>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</si>
  <si>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</si>
  <si>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</si>
  <si>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</si>
  <si>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</si>
  <si>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</si>
  <si>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</si>
  <si>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</si>
  <si>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</si>
  <si>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</si>
  <si>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</si>
  <si>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</si>
  <si>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</si>
  <si>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</si>
  <si>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</si>
  <si>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</si>
  <si>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</si>
  <si>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</si>
  <si>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</si>
  <si>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</si>
  <si>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</si>
  <si>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</si>
  <si>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</si>
  <si>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</si>
  <si>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</si>
  <si>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</si>
  <si>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</si>
  <si>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</si>
  <si>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</si>
  <si>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</si>
  <si>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</si>
  <si>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</si>
  <si>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</si>
  <si>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</si>
  <si>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</si>
  <si>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</si>
  <si>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</si>
  <si>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</si>
  <si>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</si>
  <si>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</si>
  <si>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</si>
  <si>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</si>
  <si>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</si>
  <si>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</si>
  <si>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</si>
  <si>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</si>
  <si>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</si>
  <si>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</si>
  <si>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</si>
  <si>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</si>
  <si>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</si>
  <si>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</si>
  <si>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</si>
  <si>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</si>
  <si>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</si>
  <si>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</si>
  <si>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</si>
  <si>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</si>
  <si>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</si>
  <si>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</si>
  <si>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</si>
  <si>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</si>
  <si>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</si>
  <si>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</si>
  <si>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</si>
  <si>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</si>
  <si>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</si>
  <si>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</si>
  <si>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</si>
  <si>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</si>
  <si>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</si>
  <si>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</si>
  <si>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</si>
  <si>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</si>
  <si>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</si>
  <si>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</si>
  <si>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</si>
  <si>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</si>
  <si>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</si>
  <si>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</si>
  <si>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</si>
  <si>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</si>
  <si>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</si>
  <si>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</si>
  <si>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</si>
  <si>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</si>
  <si>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</si>
  <si>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</si>
  <si>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</si>
  <si>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</si>
  <si>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</si>
  <si>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</si>
  <si>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</si>
  <si>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</si>
  <si>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</si>
  <si>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</si>
  <si>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</si>
  <si>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</si>
  <si>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</si>
  <si>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</si>
  <si>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</si>
  <si>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</si>
  <si>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</si>
  <si>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</si>
  <si>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</si>
  <si>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</si>
  <si>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</si>
  <si>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</si>
  <si>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</si>
  <si>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</si>
  <si>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</si>
  <si>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</si>
  <si>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</si>
  <si>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</si>
  <si>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</si>
  <si>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</si>
  <si>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</si>
  <si>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</si>
  <si>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</si>
  <si>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</si>
  <si>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</si>
  <si>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</si>
  <si>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</si>
  <si>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</si>
  <si>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</si>
  <si>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</si>
  <si>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</si>
  <si>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</si>
  <si>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</si>
  <si>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</si>
  <si>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</si>
  <si>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</si>
  <si>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</si>
  <si>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</si>
  <si>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</si>
  <si>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</si>
  <si>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</si>
  <si>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</si>
  <si>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</si>
  <si>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</si>
  <si>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</si>
  <si>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</si>
  <si>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</si>
  <si>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</si>
  <si>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</si>
  <si>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</si>
  <si>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</si>
  <si>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</si>
  <si>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</si>
  <si>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</si>
  <si>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</si>
  <si>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</si>
  <si>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</si>
  <si>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</si>
  <si>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</si>
  <si>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</si>
  <si>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</si>
  <si>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</si>
  <si>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</si>
  <si>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</si>
  <si>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</si>
  <si>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</si>
  <si>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</si>
  <si>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</si>
  <si>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</si>
  <si>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</si>
  <si>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</si>
  <si>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</si>
  <si>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</si>
  <si>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</si>
  <si>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</si>
  <si>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</si>
  <si>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</si>
  <si>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</si>
  <si>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</si>
  <si>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</si>
  <si>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</si>
  <si>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</si>
  <si>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</si>
  <si>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</si>
  <si>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</si>
  <si>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</si>
  <si>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</si>
  <si>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</si>
  <si>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</si>
  <si>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</si>
  <si>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</si>
  <si>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</si>
  <si>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</si>
  <si>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</si>
  <si>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</si>
  <si>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</si>
  <si>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</si>
  <si>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</si>
  <si>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</si>
  <si>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</si>
  <si>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</si>
  <si>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</si>
  <si>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</si>
  <si>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</si>
  <si>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</si>
  <si>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</si>
  <si>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</si>
  <si>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</si>
  <si>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</si>
  <si>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</si>
  <si>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</si>
  <si>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</si>
  <si>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</si>
  <si>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</si>
  <si>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</si>
  <si>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</si>
  <si>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</si>
  <si>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</si>
  <si>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</si>
  <si>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</si>
  <si>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</si>
  <si>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</si>
  <si>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</si>
  <si>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</si>
  <si>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</si>
  <si>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</si>
  <si>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</si>
  <si>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</si>
  <si>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</si>
  <si>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</si>
  <si>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</si>
  <si>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</si>
  <si>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</si>
  <si>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</si>
  <si>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</si>
  <si>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</si>
  <si>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</si>
  <si>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</si>
  <si>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</si>
  <si>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</si>
  <si>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</si>
  <si>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</si>
  <si>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</si>
  <si>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</si>
  <si>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</si>
  <si>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</si>
  <si>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</si>
  <si>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</si>
  <si>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</si>
  <si>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</si>
  <si>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</si>
  <si>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</si>
  <si>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</si>
  <si>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</si>
  <si>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</si>
  <si>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</si>
  <si>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</si>
  <si>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</si>
  <si>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</si>
  <si>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</si>
  <si>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</si>
  <si>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</si>
  <si>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</si>
  <si>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</si>
  <si>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</si>
  <si>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</si>
  <si>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</si>
  <si>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</si>
  <si>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</si>
  <si>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</si>
  <si>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</si>
  <si>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</si>
  <si>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</si>
  <si>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</si>
  <si>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</si>
  <si>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</si>
  <si>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</si>
  <si>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</si>
  <si>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</si>
  <si>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</si>
  <si>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</si>
  <si>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</si>
  <si>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</si>
  <si>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</si>
  <si>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</si>
  <si>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</si>
  <si>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</si>
  <si>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</si>
  <si>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</si>
  <si>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</si>
  <si>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</si>
  <si>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</si>
  <si>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</si>
  <si>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</si>
  <si>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</si>
  <si>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</si>
  <si>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</si>
  <si>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</si>
  <si>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</si>
  <si>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</si>
  <si>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</si>
  <si>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</si>
  <si>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</si>
  <si>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</si>
  <si>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</si>
  <si>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</si>
  <si>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</si>
  <si>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</si>
  <si>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</si>
  <si>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</si>
  <si>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</si>
  <si>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</si>
  <si>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</si>
  <si>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</si>
  <si>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</si>
  <si>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</si>
  <si>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</si>
  <si>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</si>
  <si>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</si>
  <si>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</si>
  <si>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</si>
  <si>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</si>
  <si>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</si>
  <si>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</si>
  <si>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</si>
  <si>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</si>
  <si>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</si>
  <si>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</si>
  <si>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</si>
  <si>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</si>
  <si>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</si>
  <si>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</si>
  <si>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</si>
  <si>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</si>
  <si>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</si>
  <si>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</si>
  <si>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</si>
  <si>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</si>
  <si>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</si>
  <si>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</si>
  <si>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</si>
  <si>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</si>
  <si>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</si>
  <si>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</si>
  <si>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</si>
  <si>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</si>
  <si>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</si>
  <si>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</si>
  <si>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</si>
  <si>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</si>
  <si>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</si>
  <si>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</si>
  <si>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</si>
  <si>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</si>
  <si>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</si>
  <si>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</si>
  <si>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</si>
  <si>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</si>
  <si>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</si>
  <si>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</si>
  <si>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</si>
  <si>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</si>
  <si>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</si>
  <si>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</si>
  <si>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</si>
  <si>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</si>
  <si>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</si>
  <si>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</si>
  <si>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</si>
  <si>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</si>
  <si>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</si>
  <si>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</si>
  <si>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</si>
  <si>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</si>
  <si>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</si>
  <si>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</si>
  <si>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</si>
  <si>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</si>
  <si>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</si>
  <si>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</si>
  <si>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</si>
  <si>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</si>
  <si>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</si>
  <si>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</si>
  <si>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</si>
  <si>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</si>
  <si>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</si>
  <si>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</si>
  <si>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</si>
  <si>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</si>
  <si>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</si>
  <si>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</si>
  <si>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</si>
  <si>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</si>
  <si>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</si>
  <si>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</si>
  <si>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</si>
  <si>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</si>
  <si>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</si>
  <si>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</si>
  <si>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</si>
  <si>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</si>
  <si>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</si>
  <si>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</si>
  <si>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</si>
  <si>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</si>
  <si>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</si>
  <si>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</si>
  <si>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</si>
  <si>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</si>
  <si>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</si>
  <si>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</si>
  <si>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</si>
  <si>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</si>
  <si>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</si>
  <si>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</si>
  <si>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</si>
  <si>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</si>
  <si>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</si>
  <si>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</si>
  <si>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</si>
  <si>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</si>
  <si>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</si>
  <si>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</si>
  <si>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</si>
  <si>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</si>
  <si>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</si>
  <si>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</si>
  <si>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</si>
  <si>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</si>
  <si>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</si>
  <si>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</si>
  <si>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</si>
  <si>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</si>
  <si>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</si>
  <si>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</si>
  <si>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</si>
  <si>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</si>
  <si>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</si>
  <si>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</si>
  <si>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</si>
  <si>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</si>
  <si>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</si>
  <si>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</si>
  <si>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</si>
  <si>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</si>
  <si>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</si>
  <si>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</si>
  <si>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</si>
  <si>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</si>
  <si>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</si>
  <si>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</si>
  <si>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</si>
  <si>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</si>
  <si>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</si>
  <si>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</si>
  <si>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</si>
  <si>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</si>
  <si>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</si>
  <si>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</si>
  <si>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</si>
  <si>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</si>
  <si>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</si>
  <si>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</si>
  <si>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</si>
  <si>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</si>
  <si>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</si>
  <si>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</si>
  <si>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</si>
  <si>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</si>
  <si>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</si>
  <si>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</si>
  <si>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</si>
  <si>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</si>
  <si>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</si>
  <si>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</si>
  <si>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</si>
  <si>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</si>
  <si>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</si>
  <si>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</si>
  <si>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</si>
  <si>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</si>
  <si>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</si>
  <si>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</si>
  <si>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</si>
  <si>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</si>
  <si>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</si>
  <si>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</si>
  <si>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</si>
  <si>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</si>
  <si>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</si>
  <si>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</si>
  <si>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</si>
  <si>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</si>
  <si>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</si>
  <si>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</si>
  <si>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</si>
  <si>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</si>
  <si>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</si>
  <si>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</si>
  <si>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</si>
  <si>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</si>
  <si>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</si>
  <si>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</si>
  <si>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</si>
  <si>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</si>
  <si>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</si>
  <si>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</si>
  <si>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</si>
  <si>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</si>
  <si>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</si>
  <si>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</si>
  <si>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</si>
  <si>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</si>
  <si>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</si>
  <si>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</si>
  <si>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</si>
  <si>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</si>
  <si>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</si>
  <si>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</si>
  <si>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</si>
  <si>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</si>
  <si>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</si>
  <si>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</si>
  <si>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</si>
  <si>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</si>
  <si>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</si>
  <si>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</si>
  <si>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</si>
  <si>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</si>
  <si>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</si>
  <si>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</si>
  <si>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</si>
  <si>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</si>
  <si>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</si>
  <si>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</si>
  <si>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</si>
  <si>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</si>
  <si>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</si>
  <si>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</si>
  <si>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</si>
  <si>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</si>
  <si>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</si>
  <si>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</si>
  <si>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</si>
  <si>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</si>
  <si>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</si>
  <si>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</si>
  <si>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</si>
  <si>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</si>
  <si>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</si>
  <si>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</si>
  <si>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</si>
  <si>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</si>
  <si>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</si>
  <si>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</si>
  <si>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</si>
  <si>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</si>
  <si>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</si>
  <si>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</si>
  <si>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</si>
  <si>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</si>
  <si>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</si>
  <si>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</si>
  <si>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</si>
  <si>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</si>
  <si>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</si>
  <si>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</si>
  <si>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</si>
  <si>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</si>
  <si>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</si>
  <si>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</si>
  <si>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</si>
  <si>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</si>
  <si>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</si>
  <si>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</si>
  <si>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</si>
  <si>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</si>
  <si>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</si>
  <si>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</si>
  <si>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</si>
  <si>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</si>
  <si>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</si>
  <si>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</si>
  <si>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</si>
  <si>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</si>
  <si>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</si>
  <si>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</si>
  <si>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</si>
  <si>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</si>
  <si>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</si>
  <si>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</si>
  <si>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</si>
  <si>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</si>
  <si>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</si>
  <si>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</si>
  <si>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</si>
  <si>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</si>
  <si>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</si>
  <si>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</si>
  <si>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</si>
  <si>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</si>
  <si>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</si>
  <si>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</si>
  <si>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</si>
  <si>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</si>
  <si>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</si>
  <si>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</si>
  <si>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</si>
  <si>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</si>
  <si>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</si>
  <si>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</si>
  <si>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</si>
  <si>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</si>
  <si>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</si>
  <si>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</si>
  <si>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</si>
  <si>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</si>
  <si>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</si>
  <si>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</si>
  <si>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</si>
  <si>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</si>
  <si>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</si>
  <si>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</si>
  <si>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</si>
  <si>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</si>
  <si>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</si>
  <si>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</si>
  <si>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</si>
  <si>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</si>
  <si>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</si>
  <si>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</si>
  <si>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</si>
  <si>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</si>
  <si>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</si>
  <si>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</si>
  <si>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</si>
  <si>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</si>
  <si>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</si>
  <si>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</si>
  <si>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</si>
  <si>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</si>
  <si>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</si>
  <si>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</si>
  <si>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</si>
  <si>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</si>
  <si>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</si>
  <si>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</si>
  <si>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</si>
  <si>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</si>
  <si>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</si>
  <si>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</si>
  <si>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</si>
  <si>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</si>
  <si>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</si>
  <si>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</si>
  <si>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</si>
  <si>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</si>
  <si>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</si>
  <si>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</si>
  <si>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</si>
  <si>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</si>
  <si>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</si>
  <si>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</si>
  <si>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</si>
  <si>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</si>
  <si>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</si>
  <si>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</si>
  <si>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</si>
  <si>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</si>
  <si>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</si>
  <si>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</si>
  <si>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</si>
  <si>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</si>
  <si>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</si>
  <si>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</si>
  <si>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</si>
  <si>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</si>
  <si>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</si>
  <si>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</si>
  <si>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</si>
  <si>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</si>
  <si>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</si>
  <si>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</si>
  <si>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</si>
  <si>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</si>
  <si>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</si>
  <si>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</si>
  <si>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</si>
  <si>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</si>
  <si>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</si>
  <si>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</si>
  <si>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</si>
  <si>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</si>
  <si>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</si>
  <si>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</si>
  <si>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</si>
  <si>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</si>
  <si>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</si>
  <si>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</si>
  <si>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</si>
  <si>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</si>
  <si>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</si>
  <si>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</si>
  <si>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</si>
  <si>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</si>
  <si>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</si>
  <si>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</si>
  <si>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</si>
  <si>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</si>
  <si>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</si>
  <si>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</si>
  <si>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</si>
  <si>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</si>
  <si>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</si>
  <si>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</si>
  <si>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</si>
  <si>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</si>
  <si>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</si>
  <si>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</si>
  <si>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</si>
  <si>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</si>
  <si>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</si>
  <si>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</si>
  <si>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</si>
  <si>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</si>
  <si>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</si>
  <si>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</si>
  <si>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</si>
  <si>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</si>
  <si>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</si>
  <si>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</si>
  <si>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</si>
  <si>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</si>
  <si>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</si>
  <si>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</si>
  <si>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</si>
  <si>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</si>
  <si>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</si>
  <si>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</si>
  <si>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</si>
  <si>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</si>
  <si>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</si>
  <si>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</si>
  <si>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</si>
  <si>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</si>
  <si>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</si>
  <si>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</si>
  <si>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</si>
  <si>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</si>
  <si>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</si>
  <si>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</si>
  <si>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</si>
  <si>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</si>
  <si>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</si>
  <si>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</si>
  <si>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</si>
  <si>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</si>
  <si>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</si>
  <si>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</si>
  <si>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</si>
  <si>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</si>
  <si>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</si>
  <si>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</si>
  <si>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</si>
  <si>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</si>
  <si>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</si>
  <si>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</si>
  <si>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</si>
  <si>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</si>
  <si>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</si>
  <si>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</si>
  <si>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</si>
  <si>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</si>
  <si>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</si>
  <si>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</si>
  <si>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</si>
  <si>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</si>
  <si>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</si>
  <si>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</si>
  <si>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</si>
  <si>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</si>
  <si>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</si>
  <si>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</si>
  <si>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</si>
  <si>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</si>
  <si>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</si>
  <si>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</si>
  <si>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</si>
  <si>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</si>
  <si>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</si>
  <si>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</si>
  <si>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</si>
  <si>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</si>
  <si>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</si>
  <si>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</si>
  <si>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</si>
  <si>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</si>
  <si>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</si>
  <si>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</si>
  <si>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</si>
  <si>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</si>
  <si>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</si>
  <si>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</si>
  <si>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</si>
  <si>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</si>
  <si>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</si>
  <si>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</si>
  <si>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</si>
  <si>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</si>
  <si>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</si>
  <si>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</si>
  <si>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</si>
  <si>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</si>
  <si>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</si>
  <si>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</si>
  <si>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</si>
  <si>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</si>
  <si>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</si>
  <si>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</si>
  <si>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</si>
  <si>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</si>
  <si>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</si>
  <si>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</si>
  <si>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</si>
  <si>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</si>
  <si>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</si>
  <si>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</si>
  <si>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</si>
  <si>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</si>
  <si>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</si>
  <si>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</si>
  <si>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</si>
  <si>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</si>
  <si>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</si>
  <si>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</si>
  <si>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</si>
  <si>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</si>
  <si>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</si>
  <si>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</si>
  <si>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</si>
  <si>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</si>
  <si>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</si>
  <si>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</si>
  <si>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</si>
  <si>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</si>
  <si>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</si>
  <si>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</si>
  <si>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</si>
  <si>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</si>
  <si>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</si>
  <si>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</si>
  <si>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</si>
  <si>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</si>
  <si>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</si>
  <si>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</si>
  <si>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</si>
  <si>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</si>
  <si>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</si>
  <si>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</si>
  <si>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</si>
  <si>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</si>
  <si>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</si>
  <si>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</si>
  <si>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</si>
  <si>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</si>
  <si>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</si>
  <si>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</si>
  <si>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</si>
  <si>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</si>
  <si>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</si>
  <si>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</si>
  <si>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</si>
  <si>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</si>
  <si>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</si>
  <si>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</si>
  <si>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</si>
  <si>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</si>
  <si>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</si>
  <si>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</si>
  <si>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</si>
  <si>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</si>
  <si>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</si>
  <si>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</si>
  <si>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</si>
  <si>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</si>
  <si>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</si>
  <si>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</si>
  <si>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</si>
  <si>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</si>
  <si>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</si>
  <si>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</si>
  <si>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</si>
  <si>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</si>
  <si>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</si>
  <si>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</si>
  <si>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</si>
  <si>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</si>
  <si>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</si>
  <si>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</si>
  <si>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</si>
  <si>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</si>
  <si>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</si>
  <si>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</si>
  <si>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</si>
  <si>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</si>
  <si>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</si>
  <si>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</si>
  <si>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</si>
  <si>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</si>
  <si>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</si>
  <si>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</si>
  <si>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</si>
  <si>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</si>
  <si>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</si>
  <si>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</si>
  <si>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</si>
  <si>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</si>
  <si>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</si>
  <si>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</si>
  <si>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</si>
  <si>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</si>
  <si>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</si>
  <si>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</si>
  <si>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</si>
  <si>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</si>
  <si>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</si>
  <si>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</si>
  <si>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</si>
  <si>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</si>
  <si>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</si>
  <si>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</si>
  <si>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</si>
  <si>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</si>
  <si>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</si>
  <si>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</si>
  <si>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</si>
  <si>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</si>
  <si>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</si>
  <si>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</si>
  <si>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</si>
  <si>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</si>
  <si>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</si>
  <si>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</si>
  <si>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</si>
  <si>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</si>
  <si>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</si>
  <si>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</si>
  <si>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</si>
  <si>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</si>
  <si>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</si>
  <si>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</si>
  <si>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</si>
  <si>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</si>
  <si>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</si>
  <si>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</si>
  <si>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</si>
  <si>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</si>
  <si>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</si>
  <si>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</si>
  <si>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</si>
  <si>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</si>
  <si>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</si>
  <si>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</si>
  <si>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</si>
  <si>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</si>
  <si>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</si>
  <si>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</si>
  <si>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</si>
  <si>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</si>
  <si>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</si>
  <si>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</si>
  <si>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</si>
  <si>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</si>
  <si>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</si>
  <si>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</si>
  <si>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</si>
  <si>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</si>
  <si>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</si>
  <si>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</si>
  <si>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</si>
  <si>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</si>
  <si>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</si>
  <si>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</si>
  <si>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</si>
  <si>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</si>
  <si>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</si>
  <si>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</si>
  <si>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</si>
  <si>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</si>
  <si>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</si>
  <si>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</si>
  <si>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</si>
  <si>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</si>
  <si>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</si>
  <si>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</si>
  <si>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</si>
  <si>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</si>
  <si>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</si>
  <si>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</si>
  <si>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</si>
  <si>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</si>
  <si>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</si>
  <si>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</si>
  <si>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</si>
  <si>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</si>
  <si>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</si>
  <si>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</si>
  <si>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</si>
  <si>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</si>
  <si>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</si>
  <si>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</si>
  <si>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</si>
  <si>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</si>
  <si>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</si>
  <si>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</si>
  <si>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</si>
  <si>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</si>
  <si>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</si>
  <si>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</si>
  <si>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</si>
  <si>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</si>
  <si>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</si>
  <si>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</si>
  <si>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</si>
  <si>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</si>
  <si>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</si>
  <si>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</si>
  <si>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</si>
  <si>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</si>
  <si>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</si>
  <si>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</si>
  <si>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</si>
  <si>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</si>
  <si>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</si>
  <si>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</si>
  <si>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</si>
  <si>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</si>
  <si>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</si>
  <si>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</si>
  <si>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</si>
  <si>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</si>
  <si>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</si>
  <si>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</si>
  <si>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</si>
  <si>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</si>
  <si>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</si>
  <si>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</si>
  <si>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</si>
  <si>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</si>
  <si>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</si>
  <si>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</si>
  <si>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</si>
  <si>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</si>
  <si>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</si>
  <si>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</si>
  <si>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</si>
  <si>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</si>
  <si>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</si>
  <si>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</si>
  <si>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</si>
  <si>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</si>
  <si>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</si>
  <si>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</si>
  <si>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</si>
  <si>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</si>
  <si>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</si>
  <si>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</si>
  <si>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</si>
  <si>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</si>
  <si>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</si>
  <si>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</si>
  <si>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</si>
  <si>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</si>
  <si>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</si>
  <si>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</si>
  <si>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</si>
  <si>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</si>
  <si>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</si>
  <si>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</si>
  <si>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</si>
  <si>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</si>
  <si>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</si>
  <si>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</si>
  <si>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</si>
  <si>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</si>
  <si>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</si>
  <si>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</si>
  <si>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</si>
  <si>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</si>
  <si>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</si>
  <si>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</si>
  <si>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</si>
  <si>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</si>
  <si>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</si>
  <si>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</si>
  <si>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</si>
  <si>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</si>
  <si>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</si>
  <si>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</si>
  <si>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</si>
  <si>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</si>
  <si>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</si>
  <si>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</si>
  <si>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</si>
  <si>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</si>
  <si>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</si>
  <si>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</si>
  <si>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</si>
  <si>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</si>
  <si>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</si>
  <si>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</si>
  <si>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</si>
  <si>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</si>
  <si>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</si>
  <si>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</si>
  <si>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</si>
  <si>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</si>
  <si>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</si>
  <si>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</si>
  <si>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</si>
  <si>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</si>
  <si>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</si>
  <si>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</si>
  <si>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</si>
  <si>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</si>
  <si>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</si>
  <si>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</si>
  <si>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</si>
  <si>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</si>
  <si>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</si>
  <si>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</si>
  <si>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</si>
  <si>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</si>
  <si>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</si>
  <si>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</si>
  <si>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</si>
  <si>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</si>
  <si>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</si>
  <si>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</si>
  <si>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</si>
  <si>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</si>
  <si>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</si>
  <si>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</si>
  <si>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</si>
  <si>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</si>
  <si>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</si>
  <si>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</si>
  <si>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</si>
  <si>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</si>
  <si>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</si>
  <si>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</si>
  <si>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</si>
  <si>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</si>
  <si>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</si>
  <si>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</si>
  <si>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</si>
  <si>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</si>
  <si>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</si>
  <si>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</si>
  <si>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</si>
  <si>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</si>
  <si>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</si>
  <si>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</si>
  <si>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</si>
  <si>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</si>
  <si>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</si>
  <si>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</si>
  <si>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</si>
  <si>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</si>
  <si>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</si>
  <si>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</si>
  <si>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</si>
  <si>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</si>
  <si>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</si>
  <si>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</si>
  <si>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</si>
  <si>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</si>
  <si>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</si>
  <si>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</si>
  <si>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</si>
  <si>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</si>
  <si>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</si>
  <si>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</si>
  <si>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</si>
  <si>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</si>
  <si>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</si>
  <si>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</si>
  <si>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</si>
  <si>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</si>
  <si>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</si>
  <si>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</si>
  <si>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</si>
  <si>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</si>
  <si>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</si>
  <si>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</si>
  <si>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</si>
  <si>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</si>
  <si>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</si>
  <si>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</si>
  <si>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</si>
  <si>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</si>
  <si>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</si>
  <si>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</si>
  <si>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</si>
  <si>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</si>
  <si>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</si>
  <si>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</si>
  <si>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</si>
  <si>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</si>
  <si>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</si>
  <si>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</si>
  <si>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</si>
  <si>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</si>
  <si>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</si>
  <si>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</si>
  <si>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</si>
  <si>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</si>
  <si>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</si>
  <si>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</si>
  <si>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</si>
  <si>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</si>
  <si>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</si>
  <si>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</si>
  <si>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</si>
  <si>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</si>
  <si>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</si>
  <si>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</si>
  <si>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</si>
  <si>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</si>
  <si>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</si>
  <si>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</si>
  <si>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</si>
  <si>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</si>
  <si>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</si>
  <si>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</si>
  <si>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</si>
  <si>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</si>
  <si>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</si>
  <si>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</si>
  <si>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</si>
  <si>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</si>
  <si>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</si>
  <si>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</si>
  <si>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</si>
  <si>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</si>
  <si>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</si>
  <si>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</si>
  <si>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</si>
  <si>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</si>
  <si>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</si>
  <si>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</si>
  <si>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</si>
  <si>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</si>
  <si>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</si>
  <si>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</si>
  <si>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</si>
  <si>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</si>
  <si>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</si>
  <si>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</si>
  <si>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</si>
  <si>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</si>
  <si>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</si>
  <si>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</si>
  <si>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</si>
  <si>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</si>
  <si>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</si>
  <si>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</si>
  <si>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</si>
  <si>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</si>
  <si>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</si>
  <si>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</si>
  <si>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</si>
  <si>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</si>
  <si>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</si>
  <si>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</si>
  <si>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</si>
  <si>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</si>
  <si>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</si>
  <si>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</si>
  <si>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</si>
  <si>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</si>
  <si>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</si>
  <si>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</si>
  <si>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</si>
  <si>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</si>
  <si>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</si>
  <si>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</si>
  <si>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</si>
  <si>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</si>
  <si>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</si>
  <si>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</si>
  <si>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</si>
  <si>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</si>
  <si>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</si>
  <si>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</si>
  <si>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</si>
  <si>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</si>
  <si>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</si>
  <si>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</si>
  <si>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</si>
  <si>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</si>
  <si>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</si>
  <si>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</si>
  <si>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</si>
  <si>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</si>
  <si>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</si>
  <si>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</si>
  <si>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</si>
  <si>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</si>
  <si>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</si>
  <si>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</si>
  <si>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</si>
  <si>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</si>
  <si>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</si>
  <si>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</si>
  <si>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</si>
  <si>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</si>
  <si>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</si>
  <si>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</si>
  <si>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</si>
  <si>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</si>
  <si>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</si>
  <si>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</si>
  <si>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</si>
  <si>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</si>
  <si>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</si>
  <si>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</si>
  <si>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</si>
  <si>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</si>
  <si>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</si>
  <si>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</si>
  <si>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</si>
  <si>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</si>
  <si>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</si>
  <si>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</si>
  <si>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</si>
  <si>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</si>
  <si>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</si>
  <si>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</si>
  <si>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</si>
  <si>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</si>
  <si>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</si>
  <si>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</si>
  <si>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</si>
  <si>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</si>
  <si>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</si>
  <si>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</si>
  <si>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</si>
  <si>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</si>
  <si>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</si>
  <si>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</si>
  <si>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</si>
  <si>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</si>
  <si>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</si>
  <si>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</si>
  <si>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</si>
  <si>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</si>
  <si>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</si>
  <si>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</si>
  <si>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</si>
  <si>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</si>
  <si>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</si>
  <si>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</si>
  <si>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</si>
  <si>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</si>
  <si>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</si>
  <si>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</si>
  <si>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</si>
  <si>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</si>
  <si>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</si>
  <si>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</si>
  <si>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</si>
  <si>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</si>
  <si>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</si>
  <si>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</si>
  <si>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</si>
  <si>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</si>
  <si>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</si>
  <si>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</si>
  <si>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</si>
  <si>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</si>
  <si>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</si>
  <si>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</si>
  <si>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</si>
  <si>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</si>
  <si>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</si>
  <si>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</si>
  <si>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</si>
  <si>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</si>
  <si>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</si>
  <si>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</si>
  <si>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</si>
  <si>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</si>
  <si>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</si>
  <si>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</si>
  <si>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</si>
  <si>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</si>
  <si>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</si>
  <si>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</si>
  <si>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</si>
  <si>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</si>
  <si>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</si>
  <si>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</si>
  <si>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</si>
  <si>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</si>
  <si>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</si>
  <si>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</si>
  <si>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</si>
  <si>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</si>
  <si>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</si>
  <si>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</si>
  <si>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</si>
  <si>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</si>
  <si>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</si>
  <si>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</si>
  <si>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</si>
  <si>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</si>
  <si>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</si>
  <si>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</si>
  <si>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</si>
  <si>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</si>
  <si>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</si>
  <si>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</si>
  <si>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</si>
  <si>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</si>
  <si>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</si>
  <si>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</si>
  <si>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</si>
  <si>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</si>
  <si>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</si>
  <si>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</si>
  <si>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</si>
  <si>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</si>
  <si>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</si>
  <si>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</si>
  <si>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</si>
  <si>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</si>
  <si>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</si>
  <si>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</si>
  <si>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</si>
  <si>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</si>
  <si>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</si>
  <si>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</si>
  <si>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</si>
  <si>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</si>
  <si>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</si>
  <si>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</si>
  <si>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</si>
  <si>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</si>
  <si>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</si>
  <si>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</si>
  <si>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</si>
  <si>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</si>
  <si>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</si>
  <si>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</si>
  <si>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</si>
  <si>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</si>
  <si>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</si>
  <si>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</si>
  <si>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</si>
  <si>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</si>
  <si>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</si>
  <si>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</si>
  <si>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</si>
  <si>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</si>
  <si>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</si>
  <si>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</si>
  <si>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</si>
  <si>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</si>
  <si>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</si>
  <si>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</si>
  <si>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</si>
  <si>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</si>
  <si>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</si>
  <si>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</si>
  <si>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</si>
  <si>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</si>
  <si>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</si>
  <si>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</si>
  <si>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</si>
  <si>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</si>
  <si>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</si>
  <si>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</si>
  <si>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</si>
  <si>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</si>
  <si>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</si>
  <si>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</si>
  <si>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</si>
  <si>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</si>
  <si>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</si>
  <si>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</si>
  <si>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</si>
  <si>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</si>
  <si>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</si>
  <si>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</si>
  <si>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</si>
  <si>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</si>
  <si>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</si>
  <si>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</si>
  <si>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</si>
  <si>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</si>
  <si>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</si>
  <si>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</si>
  <si>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</si>
  <si>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</si>
  <si>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</si>
  <si>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</si>
  <si>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</si>
  <si>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</si>
  <si>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</si>
  <si>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</si>
  <si>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</si>
  <si>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</si>
  <si>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</si>
  <si>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</si>
  <si>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</si>
  <si>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</si>
  <si>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</si>
  <si>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</si>
  <si>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</si>
  <si>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</si>
  <si>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</si>
  <si>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</si>
  <si>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</si>
  <si>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</si>
  <si>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</si>
  <si>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</si>
  <si>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</si>
  <si>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</si>
  <si>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</si>
  <si>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</si>
  <si>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</si>
  <si>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</si>
  <si>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</si>
  <si>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</si>
  <si>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</si>
  <si>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</si>
  <si>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</si>
  <si>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</si>
  <si>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</si>
  <si>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</si>
  <si>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</si>
  <si>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</si>
  <si>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</si>
  <si>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</si>
  <si>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</si>
  <si>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</si>
  <si>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</si>
  <si>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</si>
  <si>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</si>
  <si>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</si>
  <si>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</si>
  <si>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</si>
  <si>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</si>
  <si>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</si>
  <si>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</si>
  <si>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</si>
  <si>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</si>
  <si>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</si>
  <si>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</si>
  <si>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</si>
  <si>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</si>
  <si>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</si>
  <si>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</si>
  <si>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</si>
  <si>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</si>
  <si>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</si>
  <si>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</si>
  <si>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</si>
  <si>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</si>
  <si>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</si>
  <si>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</si>
  <si>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</si>
  <si>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</si>
  <si>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</si>
  <si>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</si>
  <si>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</si>
  <si>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</si>
  <si>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</si>
  <si>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</si>
  <si>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</si>
  <si>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</si>
  <si>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</si>
  <si>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</si>
  <si>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</si>
  <si>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</si>
  <si>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</si>
  <si>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</si>
  <si>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</si>
  <si>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</si>
  <si>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</si>
  <si>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</si>
  <si>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</si>
  <si>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</si>
  <si>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</si>
  <si>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</si>
  <si>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</si>
  <si>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</si>
  <si>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</si>
  <si>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</si>
  <si>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</si>
  <si>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</si>
  <si>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</si>
  <si>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</si>
  <si>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</si>
  <si>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</si>
  <si>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</si>
  <si>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</si>
  <si>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</si>
  <si>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</si>
  <si>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</si>
  <si>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</si>
  <si>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</si>
  <si>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</si>
  <si>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</si>
  <si>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</si>
  <si>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</si>
  <si>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</si>
  <si>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</si>
  <si>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</si>
  <si>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</si>
  <si>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</si>
  <si>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</si>
  <si>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</si>
  <si>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</si>
  <si>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</si>
  <si>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</si>
  <si>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</si>
  <si>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</si>
  <si>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</si>
  <si>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</si>
  <si>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</si>
  <si>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</si>
  <si>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</si>
  <si>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</si>
  <si>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</si>
  <si>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</si>
  <si>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</si>
  <si>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</si>
  <si>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</si>
  <si>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</si>
  <si>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</si>
  <si>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</si>
  <si>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</si>
  <si>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</si>
  <si>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</si>
  <si>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</si>
  <si>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</si>
  <si>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</si>
  <si>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</si>
  <si>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</si>
  <si>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</si>
  <si>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</si>
  <si>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</si>
  <si>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</si>
  <si>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</si>
  <si>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</si>
  <si>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</si>
  <si>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</si>
  <si>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</si>
  <si>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</si>
  <si>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</si>
  <si>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</si>
  <si>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</si>
  <si>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</si>
  <si>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</si>
  <si>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</si>
  <si>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</si>
  <si>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</si>
  <si>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</si>
  <si>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</si>
  <si>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</si>
  <si>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</si>
  <si>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</si>
  <si>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</si>
  <si>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</si>
  <si>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</si>
  <si>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</si>
  <si>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</si>
  <si>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</si>
  <si>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</si>
  <si>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</si>
  <si>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</si>
  <si>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</si>
  <si>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</si>
  <si>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</si>
  <si>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</si>
  <si>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</si>
  <si>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</si>
  <si>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</si>
  <si>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</si>
  <si>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</si>
  <si>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</si>
  <si>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</si>
  <si>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</si>
  <si>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</si>
  <si>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</si>
  <si>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</si>
  <si>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</si>
  <si>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</si>
  <si>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</si>
  <si>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</si>
  <si>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</si>
  <si>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</si>
  <si>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</si>
  <si>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</si>
  <si>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</si>
  <si>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</si>
  <si>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</si>
  <si>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</si>
  <si>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</si>
  <si>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</si>
  <si>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</si>
  <si>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</si>
  <si>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</si>
  <si>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</si>
  <si>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</si>
  <si>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</si>
  <si>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</si>
  <si>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</si>
  <si>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</si>
  <si>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</si>
  <si>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</si>
  <si>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</si>
  <si>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</si>
  <si>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</si>
  <si>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</si>
  <si>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</si>
  <si>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</si>
  <si>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</si>
  <si>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</si>
  <si>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</si>
  <si>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</si>
  <si>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</si>
  <si>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</si>
  <si>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</si>
  <si>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</si>
  <si>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</si>
  <si>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</si>
  <si>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</si>
  <si>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</si>
  <si>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</si>
  <si>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</si>
  <si>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</si>
  <si>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</si>
  <si>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</si>
  <si>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</si>
  <si>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</si>
  <si>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</si>
  <si>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</si>
  <si>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</si>
  <si>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</si>
  <si>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</si>
  <si>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</si>
  <si>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</si>
  <si>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</si>
  <si>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</si>
  <si>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</si>
  <si>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</si>
  <si>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</si>
  <si>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</si>
  <si>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</si>
  <si>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</si>
  <si>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</si>
  <si>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</si>
  <si>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</si>
  <si>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</si>
  <si>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</si>
  <si>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</si>
  <si>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</si>
  <si>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</si>
  <si>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</si>
  <si>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</si>
  <si>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</si>
  <si>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</si>
  <si>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</si>
  <si>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</si>
  <si>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</si>
  <si>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</si>
  <si>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</si>
  <si>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</si>
  <si>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</si>
  <si>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</si>
  <si>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</si>
  <si>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</si>
  <si>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</si>
  <si>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</si>
  <si>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</si>
  <si>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</si>
  <si>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</si>
  <si>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</si>
  <si>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</si>
  <si>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</si>
  <si>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</si>
  <si>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</si>
  <si>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</si>
  <si>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</si>
  <si>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</si>
  <si>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</si>
  <si>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</si>
  <si>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</si>
  <si>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</si>
  <si>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</si>
  <si>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</si>
  <si>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</si>
  <si>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</si>
  <si>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</si>
  <si>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</si>
  <si>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</si>
  <si>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</si>
  <si>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</si>
  <si>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</si>
  <si>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</si>
  <si>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</si>
  <si>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</si>
  <si>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</si>
  <si>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</si>
  <si>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</si>
  <si>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</si>
  <si>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</si>
  <si>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</si>
  <si>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</si>
  <si>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</si>
  <si>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</si>
  <si>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</si>
  <si>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</si>
  <si>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</si>
  <si>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</si>
  <si>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</si>
  <si>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</si>
  <si>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</si>
  <si>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</si>
  <si>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</si>
  <si>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</si>
  <si>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</si>
  <si>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</si>
  <si>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</si>
  <si>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</si>
  <si>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</si>
  <si>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</si>
  <si>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</si>
  <si>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</si>
  <si>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</si>
  <si>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</si>
  <si>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</si>
  <si>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</si>
  <si>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</si>
  <si>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</si>
  <si>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</si>
  <si>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</si>
  <si>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</si>
  <si>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</si>
  <si>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</si>
  <si>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</si>
  <si>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</si>
  <si>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</si>
  <si>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</si>
  <si>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</si>
  <si>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</si>
  <si>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</si>
  <si>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</si>
  <si>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</si>
  <si>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</si>
  <si>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</si>
  <si>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</si>
  <si>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</si>
  <si>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</si>
  <si>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</si>
  <si>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</si>
  <si>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</si>
  <si>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</si>
  <si>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</si>
  <si>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</si>
  <si>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</si>
  <si>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</si>
  <si>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</si>
  <si>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</si>
  <si>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</si>
  <si>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</si>
  <si>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</si>
  <si>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</si>
  <si>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</si>
  <si>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</si>
  <si>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</si>
  <si>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</si>
  <si>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</si>
  <si>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</si>
  <si>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</si>
  <si>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</si>
  <si>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</si>
  <si>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</si>
  <si>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</si>
  <si>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</si>
  <si>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</si>
  <si>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</si>
  <si>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</si>
  <si>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</si>
  <si>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</si>
  <si>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</si>
  <si>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</si>
  <si>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</si>
  <si>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</si>
  <si>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</si>
  <si>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</si>
  <si>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</si>
  <si>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</si>
  <si>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</si>
  <si>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</si>
  <si>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</si>
  <si>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</si>
  <si>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</si>
  <si>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</si>
  <si>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</si>
  <si>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</si>
  <si>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</si>
  <si>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</si>
  <si>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</si>
  <si>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</si>
  <si>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</si>
  <si>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</si>
  <si>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</si>
  <si>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</si>
  <si>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</si>
  <si>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</si>
  <si>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</si>
  <si>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</si>
  <si>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</si>
  <si>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</si>
  <si>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</si>
  <si>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</si>
  <si>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</si>
  <si>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</si>
  <si>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</si>
  <si>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</si>
  <si>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</si>
  <si>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</si>
  <si>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</si>
  <si>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</si>
  <si>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</si>
  <si>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</si>
  <si>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</si>
  <si>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</si>
  <si>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</si>
  <si>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</si>
  <si>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</si>
  <si>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</si>
  <si>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</si>
  <si>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</si>
  <si>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</si>
  <si>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</si>
  <si>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</si>
  <si>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</si>
  <si>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</si>
  <si>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</si>
  <si>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</si>
  <si>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</si>
  <si>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</si>
  <si>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</si>
  <si>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</si>
  <si>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</si>
  <si>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</si>
  <si>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</si>
  <si>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</si>
  <si>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</si>
  <si>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</si>
  <si>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</si>
  <si>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</si>
  <si>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</si>
  <si>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</si>
  <si>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</si>
  <si>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</si>
  <si>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</si>
  <si>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</si>
  <si>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</si>
  <si>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</si>
  <si>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</si>
  <si>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</si>
  <si>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</si>
  <si>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</si>
  <si>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</si>
  <si>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</si>
  <si>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</si>
  <si>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</si>
  <si>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</si>
  <si>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</si>
  <si>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</si>
  <si>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</si>
  <si>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</si>
  <si>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</si>
  <si>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</si>
  <si>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</si>
  <si>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</si>
  <si>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</si>
  <si>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</si>
  <si>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</si>
  <si>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</si>
  <si>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</si>
  <si>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</si>
  <si>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</si>
  <si>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</si>
  <si>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</si>
  <si>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</si>
  <si>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</si>
  <si>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</si>
  <si>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</si>
  <si>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</si>
  <si>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</si>
  <si>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</si>
  <si>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</si>
  <si>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</si>
  <si>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</si>
  <si>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</si>
  <si>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</si>
  <si>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</si>
  <si>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</si>
  <si>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</si>
  <si>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</si>
  <si>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</si>
  <si>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</si>
  <si>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</si>
  <si>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</si>
  <si>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</si>
  <si>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</si>
  <si>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</si>
  <si>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</si>
  <si>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</si>
  <si>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</si>
  <si>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</si>
  <si>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</si>
  <si>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</si>
  <si>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</si>
  <si>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</si>
  <si>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</si>
  <si>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</si>
  <si>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</si>
  <si>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</si>
  <si>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</si>
  <si>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</si>
  <si>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</si>
  <si>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</si>
  <si>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</si>
  <si>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</si>
  <si>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</si>
  <si>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</si>
  <si>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</si>
  <si>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</si>
  <si>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</si>
  <si>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</si>
  <si>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</si>
  <si>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</si>
  <si>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</si>
  <si>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</si>
  <si>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</si>
  <si>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</si>
  <si>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</si>
  <si>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</si>
  <si>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</si>
  <si>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</si>
  <si>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</si>
  <si>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</si>
  <si>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</si>
  <si>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</si>
  <si>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</si>
  <si>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</si>
  <si>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</si>
  <si>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</si>
  <si>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</si>
  <si>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</si>
  <si>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</si>
  <si>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</si>
  <si>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</si>
  <si>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</si>
  <si>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</si>
  <si>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</si>
  <si>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</si>
  <si>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</si>
  <si>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</si>
  <si>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</si>
  <si>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</si>
  <si>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</si>
  <si>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</si>
  <si>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</si>
  <si>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</si>
  <si>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</si>
  <si>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</si>
  <si>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</si>
  <si>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</si>
  <si>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</si>
  <si>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</si>
  <si>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</si>
  <si>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</si>
  <si>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</si>
  <si>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</si>
  <si>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</si>
  <si>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</si>
  <si>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</si>
  <si>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</si>
  <si>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</si>
  <si>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</si>
  <si>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</si>
  <si>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</si>
  <si>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</si>
  <si>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</si>
  <si>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</si>
  <si>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</si>
  <si>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</si>
  <si>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</si>
  <si>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</si>
  <si>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</si>
  <si>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</si>
  <si>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</si>
  <si>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</si>
  <si>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</si>
  <si>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</si>
  <si>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</si>
  <si>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</si>
  <si>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</si>
  <si>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</si>
  <si>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</si>
  <si>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</si>
  <si>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</si>
  <si>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</si>
  <si>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</si>
  <si>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</si>
  <si>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</si>
  <si>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</si>
  <si>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</si>
  <si>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</si>
  <si>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</si>
  <si>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</si>
  <si>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</si>
  <si>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</si>
  <si>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</si>
  <si>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</si>
  <si>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</si>
  <si>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</si>
  <si>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</si>
  <si>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</si>
  <si>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</si>
  <si>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</si>
  <si>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</si>
  <si>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</si>
  <si>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</si>
  <si>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</si>
  <si>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</si>
  <si>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</si>
  <si>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</si>
  <si>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</si>
  <si>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</si>
  <si>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</si>
  <si>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</si>
  <si>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</si>
  <si>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</si>
  <si>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</si>
  <si>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</si>
  <si>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</si>
  <si>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</si>
  <si>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</si>
  <si>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</si>
  <si>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</si>
  <si>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</si>
  <si>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</si>
  <si>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</si>
  <si>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</si>
  <si>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</si>
  <si>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</si>
  <si>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</si>
  <si>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</si>
  <si>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</si>
  <si>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</si>
  <si>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</si>
  <si>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</si>
  <si>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</si>
  <si>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</si>
  <si>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</si>
  <si>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</si>
  <si>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</si>
  <si>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</si>
  <si>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</si>
  <si>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</si>
  <si>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</si>
  <si>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</si>
  <si>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</si>
  <si>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</si>
  <si>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</si>
  <si>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</si>
  <si>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</si>
  <si>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</si>
  <si>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</si>
  <si>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</si>
  <si>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</si>
  <si>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</si>
  <si>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</si>
  <si>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</si>
  <si>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</si>
  <si>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</si>
  <si>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</si>
  <si>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</si>
  <si>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</si>
  <si>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</si>
  <si>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</si>
  <si>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</si>
  <si>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</si>
  <si>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</si>
  <si>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</si>
  <si>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</si>
  <si>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</si>
  <si>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</si>
  <si>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</si>
  <si>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</si>
  <si>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</si>
  <si>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</si>
  <si>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</si>
  <si>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</si>
  <si>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</si>
  <si>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</si>
  <si>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</si>
  <si>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</si>
  <si>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</si>
  <si>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</si>
  <si>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</si>
  <si>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</si>
  <si>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</si>
  <si>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</si>
  <si>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</si>
  <si>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</si>
  <si>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</si>
  <si>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</si>
  <si>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</si>
  <si>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</si>
  <si>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</si>
  <si>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</si>
  <si>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</si>
  <si>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</si>
  <si>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</si>
  <si>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</si>
  <si>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</si>
  <si>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</si>
  <si>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</si>
  <si>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</si>
  <si>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</si>
  <si>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</si>
  <si>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</si>
  <si>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</si>
  <si>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</si>
  <si>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</si>
  <si>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</si>
  <si>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</si>
  <si>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</si>
  <si>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</si>
  <si>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</si>
  <si>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</si>
  <si>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</si>
  <si>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</si>
  <si>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</si>
  <si>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</si>
  <si>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</si>
  <si>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</si>
  <si>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</si>
  <si>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</si>
  <si>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</si>
  <si>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</si>
  <si>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</si>
  <si>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</si>
  <si>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</si>
  <si>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</si>
  <si>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</si>
  <si>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</si>
  <si>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</si>
  <si>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</si>
  <si>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</si>
  <si>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</si>
  <si>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</si>
  <si>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</si>
  <si>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</si>
  <si>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</si>
  <si>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</si>
  <si>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</si>
  <si>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</si>
  <si>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</si>
  <si>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</si>
  <si>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</si>
  <si>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</si>
  <si>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</si>
  <si>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</si>
  <si>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</si>
  <si>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</si>
  <si>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</si>
  <si>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</si>
  <si>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</si>
  <si>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</si>
  <si>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</si>
  <si>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</si>
  <si>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</si>
  <si>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</si>
  <si>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</si>
  <si>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</si>
  <si>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</si>
  <si>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</si>
  <si>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</si>
  <si>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</si>
  <si>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</si>
  <si>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</si>
  <si>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</si>
  <si>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</si>
  <si>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</si>
  <si>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</si>
  <si>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</si>
  <si>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</si>
  <si>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</si>
  <si>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</si>
  <si>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</si>
  <si>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</si>
  <si>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</si>
  <si>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</si>
  <si>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</si>
  <si>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</si>
  <si>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</si>
  <si>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</si>
  <si>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</si>
  <si>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</si>
  <si>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</si>
  <si>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</si>
  <si>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</si>
  <si>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</si>
  <si>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</si>
  <si>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</si>
  <si>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</si>
  <si>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</si>
  <si>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</si>
  <si>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</si>
  <si>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</si>
  <si>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</si>
  <si>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</si>
  <si>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</si>
  <si>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</si>
  <si>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</si>
  <si>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</si>
  <si>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</si>
  <si>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</si>
  <si>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</si>
  <si>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</si>
  <si>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</si>
  <si>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</si>
  <si>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</si>
  <si>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</si>
  <si>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</si>
  <si>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</si>
  <si>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</si>
  <si>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</si>
  <si>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</si>
  <si>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</si>
  <si>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</si>
  <si>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</si>
  <si>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</si>
  <si>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</si>
  <si>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</si>
  <si>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</si>
  <si>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</si>
  <si>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</si>
  <si>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</si>
  <si>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</si>
  <si>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</si>
  <si>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</si>
  <si>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</si>
  <si>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</si>
  <si>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</si>
  <si>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</si>
  <si>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</si>
  <si>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</si>
  <si>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</si>
  <si>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</si>
  <si>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</si>
  <si>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</si>
  <si>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</si>
  <si>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</si>
  <si>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</si>
  <si>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</si>
  <si>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</si>
  <si>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</si>
  <si>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</si>
  <si>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</si>
  <si>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</si>
  <si>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</si>
  <si>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</si>
  <si>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</si>
  <si>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</si>
  <si>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</si>
  <si>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</si>
  <si>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</si>
  <si>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</si>
  <si>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</si>
  <si>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</si>
  <si>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</si>
  <si>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</si>
  <si>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</si>
  <si>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</si>
  <si>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</si>
  <si>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</si>
  <si>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</si>
  <si>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</si>
  <si>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</si>
  <si>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</si>
  <si>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</si>
  <si>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</si>
  <si>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</si>
  <si>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</si>
  <si>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</si>
  <si>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</si>
  <si>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</si>
  <si>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</si>
  <si>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</si>
  <si>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</si>
  <si>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</si>
  <si>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</si>
  <si>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</si>
  <si>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</si>
  <si>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</si>
  <si>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</si>
  <si>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</si>
  <si>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</si>
  <si>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</si>
  <si>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</si>
  <si>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</si>
  <si>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</si>
  <si>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</si>
  <si>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</si>
  <si>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</si>
  <si>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</si>
  <si>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</si>
  <si>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</si>
  <si>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</si>
  <si>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</si>
  <si>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</si>
  <si>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</si>
  <si>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</si>
  <si>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</si>
  <si>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</si>
  <si>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</si>
  <si>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</si>
  <si>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</si>
  <si>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</si>
  <si>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</si>
  <si>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</si>
  <si>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</si>
  <si>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</si>
  <si>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</si>
  <si>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</si>
  <si>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</si>
  <si>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</si>
  <si>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</si>
  <si>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</si>
  <si>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</si>
  <si>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</si>
  <si>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</si>
  <si>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</si>
  <si>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</si>
  <si>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</si>
  <si>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</si>
  <si>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</si>
  <si>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</si>
  <si>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</si>
  <si>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</si>
  <si>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</si>
  <si>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</si>
  <si>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</si>
  <si>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</si>
  <si>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</si>
  <si>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</si>
  <si>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</si>
  <si>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</si>
  <si>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</si>
  <si>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</si>
  <si>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</si>
  <si>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</si>
  <si>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</si>
  <si>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</si>
  <si>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</si>
  <si>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</si>
  <si>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</si>
  <si>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</si>
  <si>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</si>
  <si>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</si>
  <si>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</si>
  <si>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</si>
  <si>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</si>
  <si>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</si>
  <si>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</si>
  <si>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</si>
  <si>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</si>
  <si>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</si>
  <si>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</si>
  <si>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</si>
  <si>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</si>
  <si>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</si>
  <si>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</si>
  <si>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</si>
  <si>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</si>
  <si>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</si>
  <si>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</si>
  <si>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</si>
  <si>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</si>
  <si>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</si>
  <si>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</si>
  <si>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</si>
  <si>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</si>
  <si>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</si>
  <si>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</si>
  <si>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</si>
  <si>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</si>
  <si>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</si>
  <si>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</si>
  <si>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</si>
  <si>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</si>
  <si>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</si>
  <si>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</si>
  <si>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</si>
  <si>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</si>
  <si>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</si>
  <si>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</si>
  <si>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</si>
  <si>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</si>
  <si>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</si>
  <si>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</si>
  <si>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</si>
  <si>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</si>
  <si>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</si>
  <si>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</si>
  <si>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</si>
  <si>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</si>
  <si>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</si>
  <si>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</si>
  <si>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</si>
  <si>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</si>
  <si>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</si>
  <si>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</si>
  <si>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</si>
  <si>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</si>
  <si>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</si>
  <si>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</si>
  <si>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</si>
  <si>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</si>
  <si>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</si>
  <si>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</si>
  <si>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</si>
  <si>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</si>
  <si>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</si>
  <si>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</si>
  <si>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</si>
  <si>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</si>
  <si>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</si>
  <si>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</si>
  <si>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</si>
  <si>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</si>
  <si>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</si>
  <si>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</si>
  <si>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</si>
  <si>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</si>
  <si>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</si>
  <si>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</si>
  <si>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</si>
  <si>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</si>
  <si>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</si>
  <si>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</si>
  <si>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</si>
  <si>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</si>
  <si>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</si>
  <si>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</si>
  <si>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</si>
  <si>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</si>
  <si>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</si>
  <si>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</si>
  <si>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</si>
  <si>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</si>
  <si>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</si>
  <si>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</si>
  <si>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</si>
  <si>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</si>
  <si>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</si>
  <si>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</si>
  <si>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</si>
  <si>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</si>
  <si>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</si>
  <si>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</si>
  <si>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</si>
  <si>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</si>
  <si>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</si>
  <si>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</si>
  <si>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</si>
  <si>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</si>
  <si>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</si>
  <si>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</si>
  <si>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</si>
  <si>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</si>
  <si>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</si>
  <si>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</si>
  <si>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</si>
  <si>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</si>
  <si>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</si>
  <si>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</si>
  <si>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</si>
  <si>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</si>
  <si>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</si>
  <si>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</si>
  <si>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</si>
  <si>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</si>
  <si>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</si>
  <si>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</si>
  <si>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</si>
  <si>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</si>
  <si>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</si>
  <si>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</si>
  <si>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</si>
  <si>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</si>
  <si>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</si>
  <si>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</si>
  <si>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</si>
  <si>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</si>
  <si>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</si>
  <si>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</si>
  <si>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</si>
  <si>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</si>
  <si>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</si>
  <si>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</si>
  <si>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</si>
  <si>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</si>
  <si>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</si>
  <si>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</si>
  <si>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</si>
  <si>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</si>
  <si>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</si>
  <si>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</si>
  <si>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</si>
  <si>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</si>
  <si>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</si>
  <si>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</si>
  <si>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</si>
  <si>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</si>
  <si>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</si>
  <si>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</si>
  <si>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</si>
  <si>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</si>
  <si>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</si>
  <si>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</si>
  <si>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</si>
  <si>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</si>
  <si>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</si>
  <si>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</si>
  <si>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</si>
  <si>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</si>
  <si>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</si>
  <si>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</si>
  <si>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</si>
  <si>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</si>
  <si>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</si>
  <si>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</si>
  <si>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</si>
  <si>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</si>
  <si>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</si>
  <si>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</si>
  <si>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</si>
  <si>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</si>
  <si>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</si>
  <si>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</si>
  <si>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</si>
  <si>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</si>
  <si>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</si>
  <si>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</si>
  <si>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</si>
  <si>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</si>
  <si>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</si>
  <si>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</si>
  <si>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</si>
  <si>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</si>
  <si>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</si>
  <si>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</si>
  <si>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</si>
  <si>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</si>
  <si>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</si>
  <si>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</si>
  <si>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</si>
  <si>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</si>
  <si>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</si>
  <si>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</si>
  <si>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</si>
  <si>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</si>
  <si>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</si>
  <si>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</si>
  <si>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</si>
  <si>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</si>
  <si>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</si>
  <si>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</si>
  <si>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</si>
  <si>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</si>
  <si>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</si>
  <si>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</si>
  <si>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</si>
  <si>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</si>
  <si>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</si>
  <si>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</si>
  <si>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</si>
  <si>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</si>
  <si>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</si>
  <si>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</si>
  <si>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</si>
  <si>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</si>
  <si>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</si>
  <si>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</si>
  <si>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</si>
  <si>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</si>
  <si>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</si>
  <si>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</si>
  <si>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</si>
  <si>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</si>
  <si>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</si>
  <si>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</si>
  <si>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</si>
  <si>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</si>
  <si>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</si>
  <si>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</si>
  <si>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</si>
  <si>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</si>
  <si>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</si>
  <si>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</si>
  <si>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</si>
  <si>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</si>
  <si>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</si>
  <si>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</si>
  <si>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</si>
  <si>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</si>
  <si>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</si>
  <si>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</si>
  <si>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</si>
  <si>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</si>
  <si>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</si>
  <si>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</si>
  <si>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</si>
  <si>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</si>
  <si>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</si>
  <si>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</si>
  <si>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</si>
  <si>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</si>
  <si>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</si>
  <si>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</si>
  <si>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</si>
  <si>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</si>
  <si>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</si>
  <si>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</si>
  <si>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</si>
  <si>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</si>
  <si>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</si>
  <si>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</si>
  <si>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</si>
  <si>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</si>
  <si>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</si>
  <si>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</si>
  <si>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</si>
  <si>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</si>
  <si>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</si>
  <si>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</si>
  <si>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</si>
  <si>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</si>
  <si>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</si>
  <si>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</si>
  <si>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</si>
  <si>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</si>
  <si>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</si>
  <si>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</si>
  <si>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</si>
  <si>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</si>
  <si>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</si>
  <si>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</si>
  <si>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</si>
  <si>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</si>
  <si>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</si>
  <si>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</si>
  <si>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</si>
  <si>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</si>
  <si>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</si>
  <si>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</si>
  <si>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</si>
  <si>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</si>
  <si>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</si>
  <si>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</si>
  <si>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</si>
  <si>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</si>
  <si>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</si>
  <si>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</si>
  <si>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</si>
  <si>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</si>
  <si>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</si>
  <si>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</si>
  <si>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</si>
  <si>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</si>
  <si>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</si>
  <si>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</si>
  <si>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</si>
  <si>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</si>
  <si>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</si>
  <si>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</si>
  <si>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</si>
  <si>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</si>
  <si>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</si>
  <si>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</si>
  <si>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</si>
  <si>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</si>
  <si>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</si>
  <si>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</si>
  <si>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</si>
  <si>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</si>
  <si>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</si>
  <si>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</si>
  <si>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</si>
  <si>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</si>
  <si>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</si>
  <si>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</si>
  <si>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</si>
  <si>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</si>
  <si>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</si>
  <si>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</si>
  <si>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</si>
  <si>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</si>
  <si>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</si>
  <si>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</si>
  <si>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</si>
  <si>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</si>
  <si>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</si>
  <si>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</si>
  <si>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</si>
  <si>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</si>
  <si>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</si>
  <si>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</si>
  <si>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</si>
  <si>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</si>
  <si>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</si>
  <si>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</si>
  <si>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</si>
  <si>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</si>
  <si>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</si>
  <si>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</si>
  <si>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</si>
  <si>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</si>
  <si>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</si>
  <si>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</si>
  <si>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</si>
  <si>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</si>
  <si>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</si>
  <si>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</si>
  <si>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</si>
  <si>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</si>
  <si>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</si>
  <si>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</si>
  <si>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</si>
  <si>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</si>
  <si>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</si>
  <si>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</si>
  <si>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</si>
  <si>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</si>
  <si>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</si>
  <si>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</si>
  <si>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</si>
  <si>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</si>
  <si>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</si>
  <si>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</si>
  <si>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</si>
  <si>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</si>
  <si>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</si>
  <si>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</si>
  <si>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</si>
  <si>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</si>
  <si>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</si>
  <si>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</si>
  <si>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</si>
  <si>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</si>
  <si>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</si>
  <si>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</si>
  <si>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</si>
  <si>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</si>
  <si>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</si>
  <si>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</si>
  <si>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</si>
  <si>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</si>
  <si>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</si>
  <si>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</si>
  <si>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</si>
  <si>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</si>
  <si>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</si>
  <si>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</si>
  <si>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</si>
  <si>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</si>
  <si>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</si>
  <si>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</si>
  <si>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</si>
  <si>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</si>
  <si>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</si>
  <si>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</si>
  <si>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</si>
  <si>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</si>
  <si>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</si>
  <si>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</si>
  <si>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</si>
  <si>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</si>
  <si>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</si>
  <si>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</si>
  <si>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</si>
  <si>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</si>
  <si>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</si>
  <si>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</si>
  <si>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</si>
  <si>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</si>
  <si>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</si>
  <si>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</si>
  <si>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</si>
  <si>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</si>
  <si>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</si>
  <si>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</si>
  <si>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</si>
  <si>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</si>
  <si>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</si>
  <si>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</si>
  <si>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</si>
  <si>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</si>
  <si>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</si>
  <si>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</si>
  <si>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</si>
  <si>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</si>
  <si>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</si>
  <si>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</si>
  <si>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</si>
  <si>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</si>
  <si>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</si>
  <si>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</si>
  <si>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</si>
  <si>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</si>
  <si>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</si>
  <si>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</si>
  <si>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</si>
  <si>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</si>
  <si>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</si>
  <si>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</si>
  <si>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</si>
  <si>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</si>
  <si>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</si>
  <si>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</si>
  <si>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</si>
  <si>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</si>
  <si>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</si>
  <si>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</si>
  <si>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</si>
  <si>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</si>
  <si>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</si>
  <si>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</si>
  <si>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</si>
  <si>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</si>
  <si>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</si>
  <si>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</si>
  <si>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</si>
  <si>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</si>
  <si>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</si>
  <si>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</si>
  <si>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</si>
  <si>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</si>
  <si>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</si>
  <si>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</si>
  <si>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</si>
  <si>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</si>
  <si>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</si>
  <si>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</si>
  <si>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</si>
  <si>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</si>
  <si>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</si>
  <si>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</si>
  <si>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</si>
  <si>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</si>
  <si>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</si>
  <si>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</si>
  <si>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</si>
  <si>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</si>
  <si>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</si>
  <si>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</si>
  <si>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</si>
  <si>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</si>
  <si>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</si>
  <si>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</si>
  <si>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</si>
  <si>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</si>
  <si>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</si>
  <si>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</si>
  <si>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</si>
  <si>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</si>
  <si>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</si>
  <si>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</si>
  <si>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</si>
  <si>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</si>
  <si>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</si>
  <si>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</si>
  <si>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</si>
  <si>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</si>
  <si>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</si>
  <si>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</si>
  <si>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</si>
  <si>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</si>
  <si>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</si>
  <si>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</si>
  <si>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</si>
  <si>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</si>
  <si>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</si>
  <si>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</si>
  <si>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</si>
  <si>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</si>
  <si>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</si>
  <si>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</si>
  <si>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</si>
  <si>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</si>
  <si>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</si>
  <si>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</si>
  <si>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</si>
  <si>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</si>
  <si>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</si>
  <si>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</si>
  <si>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</si>
  <si>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</si>
  <si>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</si>
  <si>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</si>
  <si>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</si>
  <si>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</si>
  <si>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</si>
  <si>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</si>
  <si>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</si>
  <si>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</si>
  <si>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</si>
  <si>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</si>
  <si>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</si>
  <si>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</si>
  <si>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</si>
  <si>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</si>
  <si>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</si>
  <si>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</si>
  <si>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</si>
  <si>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</si>
  <si>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</si>
  <si>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</si>
  <si>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</si>
  <si>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</si>
  <si>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</si>
  <si>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</si>
  <si>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</si>
  <si>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</si>
  <si>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</si>
  <si>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</si>
  <si>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</si>
  <si>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</si>
  <si>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</si>
  <si>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</si>
  <si>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</si>
  <si>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</si>
  <si>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</si>
  <si>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</si>
  <si>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</si>
  <si>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</si>
  <si>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</si>
  <si>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</si>
  <si>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</si>
  <si>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</si>
  <si>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</si>
  <si>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</si>
  <si>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</si>
  <si>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</si>
  <si>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</si>
  <si>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</si>
  <si>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</si>
  <si>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</si>
  <si>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</si>
  <si>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</si>
  <si>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</si>
  <si>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</si>
  <si>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</si>
  <si>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</si>
  <si>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</si>
  <si>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</si>
  <si>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</si>
  <si>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</si>
  <si>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</si>
  <si>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</si>
  <si>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</si>
  <si>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</si>
  <si>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</si>
  <si>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</si>
  <si>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</si>
  <si>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</si>
  <si>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</si>
  <si>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</si>
  <si>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</si>
  <si>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</si>
  <si>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</si>
  <si>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</si>
  <si>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</si>
  <si>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</si>
  <si>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</si>
  <si>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</si>
  <si>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</si>
  <si>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</si>
  <si>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</si>
  <si>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</si>
  <si>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</si>
  <si>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</si>
  <si>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</si>
  <si>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</si>
  <si>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</si>
  <si>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</si>
  <si>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</si>
  <si>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</si>
  <si>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</si>
  <si>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</si>
  <si>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</si>
  <si>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</si>
  <si>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</si>
  <si>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</si>
  <si>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</si>
  <si>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</si>
  <si>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</si>
  <si>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</si>
  <si>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</si>
  <si>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</si>
  <si>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</si>
  <si>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</si>
  <si>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</si>
  <si>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</si>
  <si>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</si>
  <si>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</si>
  <si>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</si>
  <si>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</si>
  <si>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</si>
  <si>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</si>
  <si>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</si>
  <si>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</si>
  <si>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</si>
  <si>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</si>
  <si>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</si>
  <si>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</si>
  <si>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</si>
  <si>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</si>
  <si>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</si>
  <si>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</si>
  <si>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</si>
  <si>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</si>
  <si>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</si>
  <si>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</si>
  <si>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</si>
  <si>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</si>
  <si>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</si>
  <si>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</si>
  <si>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</si>
  <si>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</si>
  <si>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</si>
  <si>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</si>
  <si>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</si>
  <si>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</si>
  <si>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</si>
  <si>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</si>
  <si>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</si>
  <si>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</si>
  <si>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</si>
  <si>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</si>
  <si>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</si>
  <si>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</si>
  <si>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</si>
  <si>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</si>
  <si>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</si>
  <si>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</si>
  <si>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</si>
  <si>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</si>
  <si>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</si>
  <si>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</si>
  <si>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</si>
  <si>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</si>
  <si>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</si>
  <si>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</si>
  <si>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</si>
  <si>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</si>
  <si>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</si>
  <si>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</si>
  <si>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</si>
  <si>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</si>
  <si>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</si>
  <si>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</si>
  <si>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</si>
  <si>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</si>
  <si>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</si>
  <si>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</si>
  <si>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</si>
  <si>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</si>
  <si>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</si>
  <si>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</si>
  <si>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</si>
  <si>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</si>
  <si>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</si>
  <si>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</si>
  <si>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</si>
  <si>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</si>
  <si>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</si>
  <si>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</si>
  <si>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</si>
  <si>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</si>
  <si>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</si>
  <si>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</si>
  <si>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</si>
  <si>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</si>
  <si>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</si>
  <si>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</si>
  <si>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</si>
  <si>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</si>
  <si>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</si>
  <si>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</si>
  <si>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</si>
  <si>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</si>
  <si>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</si>
  <si>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</si>
  <si>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</si>
  <si>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</si>
  <si>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</si>
  <si>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</si>
  <si>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</si>
  <si>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</si>
  <si>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</si>
  <si>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</si>
  <si>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</si>
  <si>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</si>
  <si>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</si>
  <si>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</si>
  <si>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</si>
  <si>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</si>
  <si>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</si>
  <si>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</si>
  <si>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</si>
  <si>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</si>
  <si>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</si>
  <si>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</si>
  <si>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</si>
  <si>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</si>
  <si>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</si>
  <si>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</si>
  <si>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</si>
  <si>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</si>
  <si>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</si>
  <si>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</si>
  <si>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</si>
  <si>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</si>
  <si>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</si>
  <si>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</si>
  <si>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</si>
  <si>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</si>
  <si>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</si>
  <si>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</si>
  <si>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</si>
  <si>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</si>
  <si>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</si>
  <si>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</si>
  <si>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</si>
  <si>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</si>
  <si>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</si>
  <si>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</si>
  <si>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</si>
  <si>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</si>
  <si>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</si>
  <si>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</si>
  <si>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</si>
  <si>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</si>
  <si>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</si>
  <si>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</si>
  <si>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</si>
  <si>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</si>
  <si>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</si>
  <si>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</si>
  <si>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</si>
  <si>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</si>
  <si>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</si>
  <si>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</si>
  <si>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</si>
  <si>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</si>
  <si>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</si>
  <si>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</si>
  <si>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</si>
  <si>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</si>
  <si>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</si>
  <si>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</si>
  <si>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</si>
  <si>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</si>
  <si>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</si>
  <si>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</si>
  <si>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</si>
  <si>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</si>
  <si>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</si>
  <si>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</si>
  <si>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</si>
  <si>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</si>
  <si>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</si>
  <si>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</si>
  <si>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</si>
  <si>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</si>
  <si>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</si>
  <si>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</si>
  <si>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</si>
  <si>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</si>
  <si>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</si>
  <si>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</si>
  <si>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</si>
  <si>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</si>
  <si>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</si>
  <si>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</si>
  <si>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</si>
  <si>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</si>
  <si>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</si>
  <si>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</si>
  <si>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</si>
  <si>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</si>
  <si>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</si>
  <si>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</si>
  <si>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</si>
  <si>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</si>
  <si>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</si>
  <si>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</si>
  <si>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</si>
  <si>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</si>
  <si>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</si>
  <si>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</si>
  <si>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</si>
  <si>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</si>
  <si>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</si>
  <si>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</si>
  <si>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</si>
  <si>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</si>
  <si>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</si>
  <si>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</si>
  <si>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</si>
  <si>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</si>
  <si>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</si>
  <si>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</si>
  <si>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</si>
  <si>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</si>
  <si>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</si>
  <si>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</si>
  <si>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</si>
  <si>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</si>
  <si>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</si>
  <si>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</si>
  <si>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</si>
  <si>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</si>
  <si>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</si>
  <si>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</si>
  <si>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</si>
  <si>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</si>
  <si>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</si>
  <si>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</si>
  <si>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</si>
  <si>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</si>
  <si>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</si>
  <si>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</si>
  <si>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</si>
  <si>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</si>
  <si>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</si>
  <si>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</si>
  <si>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</si>
  <si>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</si>
  <si>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</si>
  <si>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</si>
  <si>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</si>
  <si>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</si>
  <si>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</si>
  <si>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</si>
  <si>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</si>
  <si>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</si>
  <si>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</si>
  <si>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</si>
  <si>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</si>
  <si>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</si>
  <si>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</si>
  <si>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</si>
  <si>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</si>
  <si>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</si>
  <si>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</si>
  <si>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</si>
  <si>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</si>
  <si>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</si>
  <si>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</si>
  <si>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</si>
  <si>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</si>
  <si>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</si>
  <si>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</si>
  <si>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</si>
  <si>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</si>
  <si>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</si>
  <si>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</si>
  <si>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</si>
  <si>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</si>
  <si>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</si>
  <si>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</si>
  <si>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</si>
  <si>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</si>
  <si>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</si>
  <si>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</si>
  <si>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</si>
  <si>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</si>
  <si>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</si>
  <si>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</si>
  <si>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</si>
  <si>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</si>
  <si>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</si>
  <si>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</si>
  <si>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</si>
  <si>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</si>
  <si>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</si>
  <si>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</si>
  <si>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</si>
  <si>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</si>
  <si>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</si>
  <si>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</si>
  <si>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</si>
  <si>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</si>
  <si>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</si>
  <si>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</si>
  <si>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</si>
  <si>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</si>
  <si>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</si>
  <si>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</si>
  <si>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</si>
  <si>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</si>
  <si>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</si>
  <si>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</si>
  <si>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</si>
  <si>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</si>
  <si>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</si>
  <si>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</si>
  <si>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</si>
  <si>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</si>
  <si>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</si>
  <si>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</si>
  <si>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</si>
  <si>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</si>
  <si>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</si>
  <si>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</si>
  <si>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</si>
  <si>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</si>
  <si>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</si>
  <si>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</si>
  <si>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</si>
  <si>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</si>
  <si>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</si>
  <si>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</si>
  <si>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</si>
  <si>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</si>
  <si>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</si>
  <si>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</si>
  <si>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</si>
  <si>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</si>
  <si>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</si>
  <si>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</si>
  <si>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</si>
  <si>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</si>
  <si>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</si>
  <si>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</si>
  <si>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</si>
  <si>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</si>
  <si>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</si>
  <si>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</si>
  <si>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</si>
  <si>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</si>
  <si>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</si>
  <si>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</si>
  <si>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</si>
  <si>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</si>
  <si>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</si>
  <si>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</si>
  <si>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</si>
  <si>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</si>
  <si>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</si>
  <si>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</si>
  <si>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</si>
  <si>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</si>
  <si>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</si>
  <si>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</si>
  <si>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</si>
  <si>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</si>
  <si>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</si>
  <si>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</si>
  <si>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</si>
  <si>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</si>
  <si>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</si>
  <si>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</si>
  <si>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</si>
  <si>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</si>
  <si>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</si>
  <si>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</si>
  <si>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</si>
  <si>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</si>
  <si>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</si>
  <si>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</si>
  <si>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</si>
  <si>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</si>
  <si>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</si>
  <si>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</si>
  <si>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</si>
  <si>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</si>
  <si>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</si>
  <si>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</si>
  <si>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</si>
  <si>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</si>
  <si>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</si>
  <si>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</si>
  <si>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</si>
  <si>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</si>
  <si>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</si>
  <si>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</si>
  <si>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</si>
  <si>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</si>
  <si>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</si>
  <si>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</si>
  <si>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</si>
  <si>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</si>
  <si>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</si>
  <si>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</si>
  <si>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</si>
  <si>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</si>
  <si>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</si>
  <si>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</si>
  <si>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</si>
  <si>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</si>
  <si>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</si>
  <si>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</si>
  <si>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</si>
  <si>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</si>
  <si>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</si>
  <si>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</si>
  <si>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</si>
  <si>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</si>
  <si>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</si>
  <si>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</si>
  <si>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</si>
  <si>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</si>
  <si>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</si>
  <si>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</si>
  <si>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</si>
  <si>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</si>
  <si>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</si>
  <si>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</si>
  <si>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</si>
  <si>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</si>
  <si>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</si>
  <si>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</si>
  <si>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</si>
  <si>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</si>
  <si>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</si>
  <si>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</si>
  <si>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</si>
  <si>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</si>
  <si>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</si>
  <si>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</si>
  <si>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</si>
  <si>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</si>
  <si>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</si>
  <si>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</si>
  <si>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</si>
  <si>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</si>
  <si>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</si>
  <si>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</si>
  <si>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</si>
  <si>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</si>
  <si>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</si>
  <si>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</si>
  <si>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</si>
  <si>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</si>
  <si>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</si>
  <si>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</si>
  <si>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</si>
  <si>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</si>
  <si>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</si>
  <si>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</si>
  <si>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</si>
  <si>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</si>
  <si>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</si>
  <si>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</si>
  <si>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</si>
  <si>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</si>
  <si>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</si>
  <si>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</si>
  <si>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</si>
  <si>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</si>
  <si>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</si>
  <si>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</si>
  <si>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</si>
  <si>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</si>
  <si>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</si>
  <si>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</si>
  <si>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</si>
  <si>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</si>
  <si>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</si>
  <si>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</si>
  <si>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</si>
  <si>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</si>
  <si>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</si>
  <si>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</si>
  <si>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</si>
  <si>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</si>
  <si>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</si>
  <si>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</si>
  <si>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</si>
  <si>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</si>
  <si>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</si>
  <si>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</si>
  <si>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</si>
  <si>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</si>
  <si>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</si>
  <si>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</si>
  <si>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</si>
  <si>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</si>
  <si>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</si>
  <si>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</si>
  <si>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</si>
  <si>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</si>
  <si>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</si>
  <si>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</si>
  <si>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</si>
  <si>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</si>
  <si>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</si>
  <si>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</si>
  <si>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</si>
  <si>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</si>
  <si>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</si>
  <si>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</si>
  <si>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</si>
  <si>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</si>
  <si>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</si>
  <si>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</si>
  <si>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</si>
  <si>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</si>
  <si>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</si>
  <si>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</si>
  <si>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</si>
  <si>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</si>
  <si>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</si>
  <si>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</si>
  <si>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</si>
  <si>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</si>
  <si>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</si>
  <si>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</si>
  <si>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</si>
  <si>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</si>
  <si>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</si>
  <si>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</si>
  <si>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</si>
  <si>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</si>
  <si>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</si>
  <si>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</si>
  <si>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</si>
  <si>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</si>
  <si>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</si>
  <si>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</si>
  <si>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</si>
  <si>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</si>
  <si>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</si>
  <si>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</si>
  <si>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</si>
  <si>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</si>
  <si>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</si>
  <si>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</si>
  <si>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</si>
  <si>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</si>
  <si>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</si>
  <si>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</si>
  <si>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</si>
  <si>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</si>
  <si>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</si>
  <si>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</si>
  <si>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</si>
  <si>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</si>
  <si>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</si>
  <si>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</si>
  <si>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</si>
  <si>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</si>
  <si>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</si>
  <si>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</si>
  <si>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</si>
  <si>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</si>
  <si>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</si>
  <si>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</si>
  <si>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</si>
  <si>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</si>
  <si>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</si>
  <si>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</si>
  <si>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</si>
  <si>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</si>
  <si>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</si>
  <si>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</si>
  <si>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</si>
  <si>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</si>
  <si>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</si>
  <si>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</si>
  <si>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</si>
  <si>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</si>
  <si>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</si>
  <si>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</si>
  <si>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</si>
  <si>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</si>
  <si>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</si>
  <si>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</si>
  <si>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</si>
  <si>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</si>
  <si>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</si>
  <si>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</si>
  <si>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</si>
  <si>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</si>
  <si>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</si>
  <si>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</si>
  <si>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</si>
  <si>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</si>
  <si>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</si>
  <si>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</si>
  <si>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</si>
  <si>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</si>
  <si>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</si>
  <si>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</si>
  <si>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</si>
  <si>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</si>
  <si>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</si>
  <si>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</si>
  <si>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</si>
  <si>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</si>
  <si>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</si>
  <si>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</si>
  <si>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</si>
  <si>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</si>
  <si>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</si>
  <si>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</si>
  <si>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</si>
  <si>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</si>
  <si>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</si>
  <si>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</si>
  <si>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</si>
  <si>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</si>
  <si>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</si>
  <si>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</si>
  <si>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</si>
  <si>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</si>
  <si>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</si>
  <si>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</si>
  <si>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</si>
  <si>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</si>
  <si>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</si>
  <si>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</si>
  <si>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</si>
  <si>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</si>
  <si>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</si>
  <si>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</si>
  <si>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</si>
  <si>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</si>
  <si>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</si>
  <si>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</si>
  <si>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</si>
  <si>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</si>
  <si>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</si>
  <si>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</si>
  <si>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</si>
  <si>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</si>
  <si>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</si>
  <si>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</si>
  <si>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</si>
  <si>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</si>
  <si>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</si>
  <si>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</si>
  <si>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</si>
  <si>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</si>
  <si>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</si>
  <si>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</si>
  <si>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</si>
  <si>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</si>
  <si>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</si>
  <si>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</si>
  <si>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</si>
  <si>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</si>
  <si>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</si>
  <si>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</si>
  <si>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</si>
  <si>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</si>
  <si>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</si>
  <si>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</si>
  <si>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</si>
  <si>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</si>
  <si>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</si>
  <si>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</si>
  <si>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</si>
  <si>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</si>
  <si>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</si>
  <si>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</si>
  <si>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</si>
  <si>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</si>
  <si>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</si>
  <si>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</si>
  <si>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</si>
  <si>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</si>
  <si>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</si>
  <si>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</si>
  <si>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</si>
  <si>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</si>
  <si>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</si>
  <si>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</si>
  <si>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</si>
  <si>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</si>
  <si>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</si>
  <si>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</si>
  <si>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</si>
  <si>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</si>
  <si>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</si>
  <si>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</si>
  <si>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</si>
  <si>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</si>
  <si>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</si>
  <si>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</si>
  <si>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</si>
  <si>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</si>
  <si>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</si>
  <si>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</si>
  <si>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</si>
  <si>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</si>
  <si>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</si>
  <si>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</si>
  <si>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</si>
  <si>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</si>
  <si>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</si>
  <si>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</si>
  <si>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</si>
  <si>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</si>
  <si>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</si>
  <si>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</si>
  <si>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</si>
  <si>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</si>
  <si>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</si>
  <si>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</si>
  <si>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</si>
  <si>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</si>
  <si>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</si>
  <si>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</si>
  <si>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</si>
  <si>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</si>
  <si>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</si>
  <si>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</si>
  <si>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</si>
  <si>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</si>
  <si>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</si>
  <si>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</si>
  <si>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</si>
  <si>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</si>
  <si>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</si>
  <si>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</si>
  <si>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</si>
  <si>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</si>
  <si>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</si>
  <si>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</si>
  <si>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</si>
  <si>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</si>
  <si>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</si>
  <si>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</si>
  <si>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</si>
  <si>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</si>
  <si>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</si>
  <si>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</si>
  <si>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</si>
  <si>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</si>
  <si>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</si>
  <si>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</si>
  <si>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</si>
  <si>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</si>
  <si>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</si>
  <si>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</si>
  <si>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</si>
  <si>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</si>
  <si>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</si>
  <si>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</si>
  <si>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</si>
  <si>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</si>
  <si>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</si>
  <si>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</si>
  <si>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</si>
  <si>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</si>
  <si>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</si>
  <si>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</si>
  <si>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</si>
  <si>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</si>
  <si>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</si>
  <si>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</si>
  <si>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</si>
  <si>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</si>
  <si>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</si>
  <si>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</si>
  <si>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</si>
  <si>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</si>
  <si>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</si>
  <si>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</si>
  <si>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</si>
  <si>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</si>
  <si>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</si>
  <si>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</si>
  <si>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</si>
  <si>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</si>
  <si>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</si>
  <si>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</si>
  <si>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</si>
  <si>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</si>
  <si>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</si>
  <si>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</si>
  <si>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</si>
  <si>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</si>
  <si>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</si>
  <si>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</si>
  <si>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</si>
  <si>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</si>
  <si>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</si>
  <si>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</si>
  <si>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</si>
  <si>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</si>
  <si>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</si>
  <si>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</si>
  <si>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</si>
  <si>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</si>
  <si>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</si>
  <si>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</si>
  <si>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</si>
  <si>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</si>
  <si>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</si>
  <si>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</si>
  <si>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</si>
  <si>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</si>
  <si>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</si>
  <si>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</si>
  <si>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</si>
  <si>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</si>
  <si>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</si>
  <si>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</si>
  <si>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</si>
  <si>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</si>
  <si>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</si>
  <si>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</si>
  <si>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</si>
  <si>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</si>
  <si>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</si>
  <si>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</si>
  <si>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</si>
  <si>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</si>
  <si>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</si>
  <si>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</si>
  <si>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</si>
  <si>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</si>
  <si>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</si>
  <si>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</si>
  <si>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</si>
  <si>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</si>
  <si>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</si>
  <si>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</si>
  <si>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</si>
  <si>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</si>
  <si>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</si>
  <si>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</si>
  <si>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</si>
  <si>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</si>
  <si>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</si>
  <si>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</si>
  <si>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</si>
  <si>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</si>
  <si>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</si>
  <si>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</si>
  <si>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</si>
  <si>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</si>
  <si>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</si>
  <si>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</si>
  <si>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</si>
  <si>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</si>
  <si>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</si>
  <si>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</si>
  <si>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</si>
  <si>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</si>
  <si>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</si>
  <si>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</si>
  <si>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</si>
  <si>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</si>
  <si>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</si>
  <si>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</si>
  <si>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</si>
  <si>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</si>
  <si>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</si>
  <si>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</si>
  <si>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</si>
  <si>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</si>
  <si>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</si>
  <si>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</si>
  <si>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</si>
  <si>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</si>
  <si>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</si>
  <si>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</si>
  <si>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</si>
  <si>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</si>
  <si>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</si>
  <si>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</si>
  <si>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</si>
  <si>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</si>
  <si>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</si>
  <si>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</si>
  <si>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</si>
  <si>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</si>
  <si>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</si>
  <si>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</si>
  <si>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</si>
  <si>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</si>
  <si>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</si>
  <si>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</si>
  <si>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</si>
  <si>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</si>
  <si>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</si>
  <si>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</si>
  <si>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</si>
  <si>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</si>
  <si>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</si>
  <si>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</si>
  <si>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</si>
  <si>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</si>
  <si>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</si>
  <si>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</si>
  <si>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</si>
  <si>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</si>
  <si>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</si>
  <si>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</si>
  <si>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</si>
  <si>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</si>
  <si>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</si>
  <si>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</si>
  <si>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</si>
  <si>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</si>
  <si>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</si>
  <si>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</si>
  <si>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</si>
  <si>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</si>
  <si>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</si>
  <si>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</si>
  <si>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</si>
  <si>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</si>
  <si>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</si>
  <si>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</si>
  <si>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</si>
  <si>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</si>
  <si>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</si>
  <si>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</si>
  <si>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</si>
  <si>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</si>
  <si>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</si>
  <si>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</si>
  <si>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</si>
  <si>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</si>
  <si>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</si>
  <si>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</si>
  <si>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</si>
  <si>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</si>
  <si>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</si>
  <si>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</si>
  <si>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</si>
  <si>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</si>
  <si>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</si>
  <si>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</si>
  <si>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</si>
  <si>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</si>
  <si>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</si>
  <si>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</si>
  <si>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</si>
  <si>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</si>
  <si>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</si>
  <si>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</si>
  <si>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</si>
  <si>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</si>
  <si>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</si>
  <si>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</si>
  <si>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</si>
  <si>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</si>
  <si>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</si>
  <si>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</si>
  <si>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</si>
  <si>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</si>
  <si>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</si>
  <si>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</si>
  <si>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</si>
  <si>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</si>
  <si>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</si>
  <si>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</si>
  <si>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</si>
  <si>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</si>
  <si>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</si>
  <si>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</si>
  <si>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</si>
  <si>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</si>
  <si>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</si>
  <si>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</si>
  <si>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</si>
  <si>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</si>
  <si>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</si>
  <si>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</si>
  <si>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</si>
  <si>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</si>
  <si>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</si>
  <si>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</si>
  <si>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</si>
  <si>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</si>
  <si>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</si>
  <si>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</si>
  <si>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</si>
  <si>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</si>
  <si>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</si>
  <si>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</si>
  <si>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</si>
  <si>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</si>
  <si>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</si>
  <si>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</si>
  <si>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</si>
  <si>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</si>
  <si>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</si>
  <si>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</si>
  <si>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</si>
  <si>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</si>
  <si>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</si>
  <si>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</si>
  <si>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</si>
  <si>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</si>
  <si>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</si>
  <si>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</si>
  <si>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</si>
  <si>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</si>
  <si>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</si>
  <si>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</si>
  <si>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</si>
  <si>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</si>
  <si>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</si>
  <si>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</si>
  <si>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</si>
  <si>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</si>
  <si>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</si>
  <si>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</si>
  <si>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</si>
  <si>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</si>
  <si>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</si>
  <si>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</si>
  <si>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</si>
  <si>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</si>
  <si>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</si>
  <si>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</si>
  <si>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</si>
  <si>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</si>
  <si>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</si>
  <si>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</si>
  <si>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</si>
  <si>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</si>
  <si>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</si>
  <si>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</si>
  <si>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</si>
  <si>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</si>
  <si>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</si>
  <si>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</si>
  <si>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</si>
  <si>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</si>
  <si>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</si>
  <si>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</si>
  <si>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</si>
  <si>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</si>
  <si>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</si>
  <si>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</si>
  <si>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</si>
  <si>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</si>
  <si>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</si>
  <si>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</si>
  <si>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</si>
  <si>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</si>
  <si>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</si>
  <si>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</si>
  <si>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</si>
  <si>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</si>
  <si>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</si>
  <si>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</si>
  <si>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</si>
  <si>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</si>
  <si>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</si>
  <si>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</si>
  <si>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</si>
  <si>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</si>
  <si>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</si>
  <si>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</si>
  <si>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</si>
  <si>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</si>
  <si>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</si>
  <si>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</si>
  <si>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</si>
  <si>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</si>
  <si>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</si>
  <si>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</si>
  <si>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</si>
  <si>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</si>
  <si>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</si>
  <si>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</si>
  <si>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</si>
  <si>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</si>
  <si>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</si>
  <si>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</si>
  <si>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</si>
  <si>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</si>
  <si>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</si>
  <si>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</si>
  <si>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</si>
  <si>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</si>
  <si>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</si>
  <si>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</si>
  <si>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</si>
  <si>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</si>
  <si>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</si>
  <si>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</si>
  <si>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</si>
  <si>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</si>
  <si>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</si>
  <si>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</si>
  <si>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</si>
  <si>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</si>
  <si>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</si>
  <si>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</si>
  <si>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</si>
  <si>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</si>
  <si>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</si>
  <si>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</si>
  <si>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</si>
  <si>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</si>
  <si>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</si>
  <si>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</si>
  <si>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</si>
  <si>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</si>
  <si>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</si>
  <si>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</si>
  <si>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</si>
  <si>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</si>
  <si>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</si>
  <si>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</si>
  <si>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</si>
  <si>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</si>
  <si>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</si>
  <si>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</si>
  <si>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</si>
  <si>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</si>
  <si>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</si>
  <si>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</si>
  <si>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</si>
  <si>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</si>
  <si>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</si>
  <si>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</si>
  <si>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</si>
  <si>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</si>
  <si>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</si>
  <si>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</si>
  <si>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</si>
  <si>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</si>
  <si>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</si>
  <si>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</si>
  <si>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</si>
  <si>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</si>
  <si>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</si>
  <si>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</si>
  <si>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</si>
  <si>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</si>
  <si>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</si>
  <si>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</si>
  <si>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</si>
  <si>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</si>
  <si>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</si>
  <si>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</si>
  <si>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</si>
  <si>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</si>
  <si>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</si>
  <si>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</si>
  <si>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</si>
  <si>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</si>
  <si>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</si>
  <si>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</si>
  <si>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</si>
  <si>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</si>
  <si>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</si>
  <si>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</si>
  <si>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</si>
  <si>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</si>
  <si>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</si>
  <si>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</si>
  <si>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</si>
  <si>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</si>
  <si>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</si>
  <si>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</si>
  <si>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</si>
  <si>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</si>
  <si>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</si>
  <si>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</si>
  <si>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</si>
  <si>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</si>
  <si>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</si>
  <si>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</si>
  <si>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</si>
  <si>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</si>
  <si>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</si>
  <si>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</si>
  <si>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</si>
  <si>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</si>
  <si>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</si>
  <si>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</si>
  <si>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</si>
  <si>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</si>
  <si>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</si>
  <si>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</si>
  <si>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</si>
  <si>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</si>
  <si>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</si>
  <si>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</si>
  <si>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</si>
  <si>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</si>
  <si>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</si>
  <si>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</si>
  <si>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</si>
  <si>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</si>
  <si>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</si>
  <si>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</si>
  <si>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</si>
  <si>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</si>
  <si>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</si>
  <si>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</si>
  <si>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</si>
  <si>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</si>
  <si>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</si>
  <si>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</si>
  <si>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</si>
  <si>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</si>
  <si>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</si>
  <si>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</si>
  <si>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</si>
  <si>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</si>
  <si>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</si>
  <si>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</si>
  <si>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</si>
  <si>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</si>
  <si>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</si>
  <si>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</si>
  <si>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</si>
  <si>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</si>
  <si>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</si>
  <si>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</si>
  <si>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</si>
  <si>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</si>
  <si>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</si>
  <si>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</si>
  <si>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</si>
  <si>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</si>
  <si>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</si>
  <si>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</si>
  <si>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</si>
  <si>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</si>
  <si>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</si>
  <si>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</si>
  <si>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</si>
  <si>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</si>
  <si>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</si>
  <si>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</si>
  <si>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</si>
  <si>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</si>
  <si>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</si>
  <si>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</si>
  <si>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</si>
  <si>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</si>
  <si>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</si>
  <si>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</si>
  <si>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</si>
  <si>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</si>
  <si>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</si>
  <si>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</si>
  <si>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</si>
  <si>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</si>
  <si>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</si>
  <si>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</si>
  <si>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</si>
  <si>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</si>
  <si>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</si>
  <si>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</si>
  <si>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</si>
  <si>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</si>
  <si>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</si>
  <si>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</si>
  <si>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</si>
  <si>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</si>
  <si>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</si>
  <si>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</si>
  <si>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</si>
  <si>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</si>
  <si>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</si>
  <si>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</si>
  <si>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</si>
  <si>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</si>
  <si>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</si>
  <si>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</si>
  <si>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</si>
  <si>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</si>
  <si>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</si>
  <si>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</si>
  <si>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</si>
  <si>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</si>
  <si>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</si>
  <si>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</si>
  <si>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</si>
  <si>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</si>
  <si>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</si>
  <si>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</si>
  <si>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</si>
  <si>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</si>
  <si>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</si>
  <si>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</si>
  <si>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</si>
  <si>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</si>
  <si>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</si>
  <si>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</si>
  <si>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</si>
  <si>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</si>
  <si>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</si>
  <si>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</si>
  <si>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</si>
  <si>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</si>
  <si>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</si>
  <si>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</si>
  <si>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</si>
  <si>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</si>
  <si>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</si>
  <si>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</si>
  <si>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</si>
  <si>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</si>
  <si>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</si>
  <si>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</si>
  <si>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</si>
  <si>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</si>
  <si>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</si>
  <si>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</si>
  <si>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</si>
  <si>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</si>
  <si>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</si>
  <si>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</si>
  <si>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</si>
  <si>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</si>
  <si>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</si>
  <si>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</si>
  <si>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</si>
  <si>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</si>
  <si>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</si>
  <si>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</si>
  <si>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</si>
  <si>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</si>
  <si>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</si>
  <si>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</si>
  <si>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</si>
  <si>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</si>
  <si>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</si>
  <si>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</si>
  <si>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</si>
  <si>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</si>
  <si>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</si>
  <si>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</si>
  <si>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</si>
  <si>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</si>
  <si>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</si>
  <si>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</si>
  <si>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</si>
  <si>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</si>
  <si>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</si>
  <si>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</si>
  <si>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</si>
  <si>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</si>
  <si>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</si>
  <si>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</si>
  <si>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</si>
  <si>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</si>
  <si>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</si>
  <si>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</si>
  <si>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</si>
  <si>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</si>
  <si>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</si>
  <si>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</si>
  <si>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</si>
  <si>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</si>
  <si>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</si>
  <si>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</si>
  <si>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</si>
  <si>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</si>
  <si>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</si>
  <si>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</si>
  <si>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</si>
  <si>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</si>
  <si>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</si>
  <si>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</si>
  <si>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</si>
  <si>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</si>
  <si>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</si>
  <si>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</si>
  <si>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</si>
  <si>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</si>
  <si>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</si>
  <si>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</si>
  <si>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</si>
  <si>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</si>
  <si>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</si>
  <si>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</si>
  <si>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</si>
  <si>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</si>
  <si>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</si>
  <si>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</si>
  <si>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</si>
  <si>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</si>
  <si>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</si>
  <si>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</si>
  <si>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</si>
  <si>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</si>
  <si>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</si>
  <si>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</si>
  <si>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</si>
  <si>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</si>
  <si>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</si>
  <si>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</si>
  <si>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</si>
  <si>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</si>
  <si>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</si>
  <si>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</si>
  <si>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</si>
  <si>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</si>
  <si>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</si>
  <si>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</si>
  <si>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</si>
  <si>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</si>
  <si>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</si>
  <si>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</si>
  <si>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</si>
  <si>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</si>
  <si>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</si>
  <si>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</si>
  <si>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</si>
  <si>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</si>
  <si>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</si>
  <si>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</si>
  <si>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</si>
  <si>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</si>
  <si>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</si>
  <si>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</si>
  <si>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</si>
  <si>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</si>
  <si>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</si>
  <si>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</si>
  <si>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</si>
  <si>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</si>
  <si>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</si>
  <si>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</si>
  <si>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</si>
  <si>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</si>
  <si>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</si>
  <si>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</si>
  <si>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</si>
  <si>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</si>
  <si>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</si>
  <si>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</si>
  <si>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</si>
  <si>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</si>
  <si>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</si>
  <si>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</si>
  <si>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</si>
  <si>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</si>
  <si>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</si>
  <si>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</si>
  <si>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</si>
  <si>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</si>
  <si>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</si>
  <si>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</si>
  <si>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</si>
  <si>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</si>
  <si>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</si>
  <si>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</si>
  <si>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</si>
  <si>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</si>
  <si>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</si>
  <si>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</si>
  <si>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</si>
  <si>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</si>
  <si>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</si>
  <si>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</si>
  <si>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</si>
  <si>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</si>
  <si>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</si>
  <si>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</si>
  <si>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</si>
  <si>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</si>
  <si>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</si>
  <si>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</si>
  <si>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</si>
  <si>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</si>
  <si>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</si>
  <si>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</si>
  <si>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</si>
  <si>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</si>
  <si>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</si>
  <si>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</si>
  <si>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</si>
  <si>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</si>
  <si>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</si>
  <si>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</si>
  <si>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</si>
  <si>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</si>
  <si>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</si>
  <si>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</si>
  <si>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</si>
  <si>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</si>
  <si>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</si>
  <si>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</si>
  <si>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</si>
  <si>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</si>
  <si>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</si>
  <si>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</si>
  <si>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</si>
  <si>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</si>
  <si>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</si>
  <si>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</si>
  <si>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</si>
  <si>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</si>
  <si>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</si>
  <si>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</si>
  <si>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</si>
  <si>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</si>
  <si>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</si>
  <si>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</si>
  <si>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</si>
  <si>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</si>
  <si>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</si>
  <si>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</si>
  <si>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</si>
  <si>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</si>
  <si>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</si>
  <si>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</si>
  <si>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</si>
  <si>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</si>
  <si>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</si>
  <si>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</si>
  <si>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</si>
  <si>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</si>
  <si>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</si>
  <si>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</si>
  <si>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</si>
  <si>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</si>
  <si>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</si>
  <si>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</si>
  <si>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</si>
  <si>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</si>
  <si>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</si>
  <si>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</si>
  <si>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</si>
  <si>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</si>
  <si>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</si>
  <si>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</si>
  <si>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</si>
  <si>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</si>
  <si>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</si>
  <si>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</si>
  <si>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</si>
  <si>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</si>
  <si>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</si>
  <si>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</si>
  <si>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</si>
  <si>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</si>
  <si>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</si>
  <si>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</si>
  <si>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</si>
  <si>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</si>
  <si>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</si>
  <si>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</si>
  <si>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</si>
  <si>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</si>
  <si>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</si>
  <si>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</si>
  <si>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</si>
  <si>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</si>
  <si>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</si>
  <si>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</si>
  <si>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</si>
  <si>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</si>
  <si>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</si>
  <si>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</si>
  <si>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</si>
  <si>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</si>
  <si>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</si>
  <si>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</si>
  <si>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</si>
  <si>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</si>
  <si>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</si>
  <si>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</si>
  <si>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</si>
  <si>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</si>
  <si>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</si>
  <si>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</si>
  <si>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</si>
  <si>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</si>
  <si>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</si>
  <si>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</si>
  <si>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</si>
  <si>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</si>
  <si>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</si>
  <si>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</si>
  <si>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</si>
  <si>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</si>
  <si>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</si>
  <si>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</si>
  <si>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</si>
  <si>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</si>
  <si>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</si>
  <si>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</si>
  <si>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</si>
  <si>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</si>
  <si>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</si>
  <si>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</si>
  <si>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</si>
  <si>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</si>
  <si>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</si>
  <si>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</si>
  <si>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</si>
  <si>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</si>
  <si>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</si>
  <si>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</si>
  <si>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</si>
  <si>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</si>
  <si>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</si>
  <si>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</si>
  <si>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</si>
  <si>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</si>
  <si>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</si>
  <si>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</si>
  <si>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</si>
  <si>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</si>
  <si>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</si>
  <si>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</si>
  <si>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</si>
  <si>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</si>
  <si>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</si>
  <si>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</si>
  <si>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</si>
  <si>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</si>
  <si>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</si>
  <si>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</si>
  <si>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</si>
  <si>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</si>
  <si>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</si>
  <si>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</si>
  <si>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</si>
  <si>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</si>
  <si>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</si>
  <si>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</si>
  <si>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</si>
  <si>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</si>
  <si>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</si>
  <si>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</si>
  <si>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</si>
  <si>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</si>
  <si>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</si>
  <si>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</si>
  <si>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</si>
  <si>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</si>
  <si>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</si>
  <si>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</si>
  <si>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</si>
  <si>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</si>
  <si>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</si>
  <si>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</si>
  <si>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</si>
  <si>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</si>
  <si>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</si>
  <si>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</si>
  <si>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</si>
  <si>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</si>
  <si>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</si>
  <si>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</si>
  <si>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</si>
  <si>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</si>
  <si>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</si>
  <si>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</si>
  <si>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</si>
  <si>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</si>
  <si>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</si>
  <si>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</si>
  <si>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</si>
  <si>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</si>
  <si>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</si>
  <si>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</si>
  <si>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</si>
  <si>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</si>
  <si>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</si>
  <si>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</si>
  <si>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</si>
  <si>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</si>
  <si>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</si>
  <si>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</si>
  <si>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</si>
  <si>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</si>
  <si>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</si>
  <si>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</si>
  <si>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</si>
  <si>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</si>
  <si>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</si>
  <si>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</si>
  <si>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</si>
  <si>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</si>
  <si>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</si>
  <si>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</si>
  <si>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</si>
  <si>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</si>
  <si>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</si>
  <si>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</si>
  <si>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</si>
  <si>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</si>
  <si>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</si>
  <si>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</si>
  <si>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</si>
  <si>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</si>
  <si>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</si>
  <si>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</si>
  <si>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</si>
  <si>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</si>
  <si>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</si>
  <si>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</si>
  <si>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</si>
  <si>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</si>
  <si>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</si>
  <si>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</si>
  <si>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</si>
  <si>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</si>
  <si>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</si>
  <si>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</si>
  <si>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</si>
  <si>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</si>
  <si>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</si>
  <si>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</si>
  <si>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</si>
  <si>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</si>
  <si>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</si>
  <si>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</si>
  <si>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</si>
  <si>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</si>
  <si>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</si>
  <si>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</si>
  <si>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</si>
  <si>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</si>
  <si>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</si>
  <si>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</si>
  <si>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</si>
  <si>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</si>
  <si>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</si>
  <si>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</si>
  <si>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</si>
  <si>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</si>
  <si>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</si>
  <si>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</si>
  <si>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</si>
  <si>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</si>
  <si>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</si>
  <si>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</si>
  <si>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</si>
  <si>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</si>
  <si>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</si>
  <si>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</si>
  <si>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</si>
  <si>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</si>
  <si>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</si>
  <si>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</si>
  <si>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</si>
  <si>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</si>
  <si>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</si>
  <si>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</si>
  <si>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</si>
  <si>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</si>
  <si>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</si>
  <si>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</si>
  <si>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</si>
  <si>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</si>
  <si>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</si>
  <si>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</si>
  <si>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</si>
  <si>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</si>
  <si>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</si>
  <si>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</si>
  <si>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</si>
  <si>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</si>
  <si>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</si>
  <si>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</si>
  <si>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</si>
  <si>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</si>
  <si>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</si>
  <si>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</si>
  <si>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</si>
  <si>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</si>
  <si>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</si>
  <si>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</si>
  <si>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</si>
  <si>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</si>
  <si>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</si>
  <si>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</si>
  <si>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</si>
  <si>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</si>
  <si>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</si>
  <si>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</si>
  <si>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</si>
  <si>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</si>
  <si>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</si>
  <si>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</si>
  <si>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</si>
  <si>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</si>
  <si>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</si>
  <si>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</si>
  <si>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</si>
  <si>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</si>
  <si>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</si>
  <si>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</si>
  <si>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</si>
  <si>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</si>
  <si>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</si>
  <si>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</si>
  <si>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</si>
  <si>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</si>
  <si>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</si>
  <si>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</si>
  <si>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</si>
  <si>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</si>
  <si>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</si>
  <si>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</si>
  <si>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</si>
  <si>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</si>
  <si>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</si>
  <si>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</si>
  <si>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</si>
  <si>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</si>
  <si>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</si>
  <si>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</si>
  <si>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</si>
  <si>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</si>
  <si>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</si>
  <si>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</si>
  <si>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</si>
  <si>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</si>
  <si>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</si>
  <si>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</si>
  <si>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</si>
  <si>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</si>
  <si>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</si>
  <si>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</si>
  <si>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</si>
  <si>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</si>
  <si>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</si>
  <si>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</si>
  <si>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</si>
  <si>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</si>
  <si>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</si>
  <si>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</si>
  <si>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</si>
  <si>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</si>
  <si>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</si>
  <si>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</si>
  <si>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</si>
  <si>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</si>
  <si>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</si>
  <si>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</si>
  <si>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</si>
  <si>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</si>
  <si>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</si>
  <si>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</si>
  <si>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</si>
  <si>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</si>
  <si>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</si>
  <si>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</si>
  <si>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</si>
  <si>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</si>
  <si>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</si>
  <si>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</si>
  <si>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</si>
  <si>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</si>
  <si>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</si>
  <si>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</si>
  <si>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</si>
  <si>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</si>
  <si>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</si>
  <si>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</si>
  <si>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</si>
  <si>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</si>
  <si>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</si>
  <si>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</si>
  <si>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</si>
  <si>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</si>
  <si>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</si>
  <si>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</si>
  <si>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</si>
  <si>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</si>
  <si>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</si>
  <si>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</si>
  <si>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</si>
  <si>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</si>
  <si>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</si>
  <si>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</si>
  <si>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</si>
  <si>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</si>
  <si>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</si>
  <si>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</si>
  <si>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</si>
  <si>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</si>
  <si>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</si>
  <si>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</si>
  <si>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</si>
  <si>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</si>
  <si>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</si>
  <si>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</si>
  <si>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</si>
  <si>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</si>
  <si>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</si>
  <si>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</si>
  <si>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</si>
  <si>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</si>
  <si>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</si>
  <si>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</si>
  <si>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</si>
  <si>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</si>
  <si>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</si>
  <si>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</si>
  <si>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</si>
  <si>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</si>
  <si>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</si>
  <si>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</si>
  <si>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</si>
  <si>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</si>
  <si>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</si>
  <si>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</si>
  <si>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</si>
  <si>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</si>
  <si>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</si>
  <si>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</si>
  <si>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</si>
  <si>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</si>
  <si>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</si>
  <si>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</si>
  <si>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</si>
  <si>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</si>
  <si>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</si>
  <si>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</si>
  <si>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</si>
  <si>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</si>
  <si>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</si>
  <si>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</si>
  <si>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</si>
  <si>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</si>
  <si>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</si>
  <si>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</si>
  <si>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</si>
  <si>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</si>
  <si>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</si>
  <si>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</si>
  <si>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</si>
  <si>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</si>
  <si>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</si>
  <si>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</si>
  <si>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</si>
  <si>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</si>
  <si>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</si>
  <si>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</si>
  <si>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</si>
  <si>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</si>
  <si>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</si>
  <si>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</si>
  <si>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</si>
  <si>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</si>
  <si>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</si>
  <si>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</si>
  <si>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</si>
  <si>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</si>
  <si>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</si>
  <si>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</si>
  <si>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</si>
  <si>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</si>
  <si>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</si>
  <si>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</si>
  <si>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</si>
  <si>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</si>
  <si>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</si>
  <si>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</si>
  <si>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</si>
  <si>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</si>
  <si>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</si>
  <si>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</si>
  <si>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</si>
  <si>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</si>
  <si>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</si>
  <si>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</si>
  <si>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</si>
  <si>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</si>
  <si>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</si>
  <si>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</si>
  <si>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</si>
  <si>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</si>
  <si>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</si>
  <si>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</si>
  <si>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</si>
  <si>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</si>
  <si>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</si>
  <si>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</si>
  <si>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</si>
  <si>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</si>
  <si>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</si>
  <si>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</si>
  <si>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</si>
  <si>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</si>
  <si>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</si>
  <si>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</si>
  <si>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</si>
  <si>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</si>
  <si>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</si>
  <si>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</si>
  <si>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</si>
  <si>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</si>
  <si>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</si>
  <si>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</si>
  <si>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</si>
  <si>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</si>
  <si>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</si>
  <si>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</si>
  <si>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</si>
  <si>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</si>
  <si>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</si>
  <si>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</si>
  <si>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</si>
  <si>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</si>
  <si>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</si>
  <si>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</si>
  <si>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</si>
  <si>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</si>
  <si>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</si>
  <si>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</si>
  <si>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</si>
  <si>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</si>
  <si>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</si>
  <si>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</si>
  <si>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</si>
  <si>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</si>
  <si>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</si>
  <si>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</si>
  <si>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</si>
  <si>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</si>
  <si>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</si>
  <si>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</si>
  <si>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</si>
  <si>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</si>
  <si>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</si>
  <si>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</si>
  <si>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</si>
  <si>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</si>
  <si>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</si>
  <si>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</si>
  <si>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</si>
  <si>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</si>
  <si>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</si>
  <si>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</si>
  <si>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</si>
  <si>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</si>
  <si>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</si>
  <si>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</si>
  <si>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</si>
  <si>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</si>
  <si>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</si>
  <si>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</si>
  <si>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</si>
  <si>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</si>
  <si>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</si>
  <si>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</si>
  <si>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</si>
  <si>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</si>
  <si>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</si>
  <si>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</si>
  <si>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</si>
  <si>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</si>
  <si>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</si>
  <si>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</si>
  <si>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</si>
  <si>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</si>
  <si>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</si>
  <si>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</si>
  <si>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</si>
  <si>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</si>
  <si>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</si>
  <si>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</si>
  <si>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</si>
  <si>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</si>
  <si>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</si>
  <si>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</si>
  <si>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</si>
  <si>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</si>
  <si>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</si>
  <si>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</si>
  <si>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</si>
  <si>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</si>
  <si>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</si>
  <si>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</si>
  <si>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</si>
  <si>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</si>
  <si>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</si>
  <si>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</si>
  <si>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</si>
  <si>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</si>
  <si>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</si>
  <si>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</si>
  <si>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</si>
  <si>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</si>
  <si>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</si>
  <si>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</si>
  <si>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</si>
  <si>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</si>
  <si>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</si>
  <si>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</si>
  <si>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</si>
  <si>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</si>
  <si>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</si>
  <si>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</si>
  <si>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</si>
  <si>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</si>
  <si>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</si>
  <si>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</si>
  <si>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</si>
  <si>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</si>
  <si>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</si>
  <si>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</si>
  <si>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</si>
  <si>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</si>
  <si>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</si>
  <si>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</si>
  <si>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</si>
  <si>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</si>
  <si>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</si>
  <si>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</si>
  <si>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</si>
  <si>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</si>
  <si>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</si>
  <si>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</si>
  <si>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</si>
  <si>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</si>
  <si>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</si>
  <si>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</si>
  <si>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</si>
  <si>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</si>
  <si>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</si>
  <si>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</si>
  <si>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</si>
  <si>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</si>
  <si>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</si>
  <si>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</si>
  <si>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</si>
  <si>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</si>
  <si>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</si>
  <si>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</si>
  <si>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</si>
  <si>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</si>
  <si>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</si>
  <si>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</si>
  <si>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</si>
  <si>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</si>
  <si>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</si>
  <si>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</si>
  <si>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</si>
  <si>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</si>
  <si>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</si>
  <si>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</si>
  <si>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</si>
  <si>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</si>
  <si>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</si>
  <si>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</si>
  <si>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</si>
  <si>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</si>
  <si>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</si>
  <si>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</si>
  <si>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</si>
  <si>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</si>
  <si>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</si>
  <si>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</si>
  <si>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</si>
  <si>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</si>
  <si>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</si>
  <si>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</si>
  <si>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</si>
  <si>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</si>
  <si>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</si>
  <si>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</si>
  <si>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</si>
  <si>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</si>
  <si>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</si>
  <si>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</si>
  <si>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</si>
  <si>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</si>
  <si>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</si>
  <si>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</si>
  <si>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</si>
  <si>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</si>
  <si>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</si>
  <si>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</si>
  <si>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</si>
  <si>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</si>
  <si>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</si>
  <si>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</si>
  <si>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</si>
  <si>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</si>
  <si>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</si>
  <si>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</si>
  <si>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</si>
  <si>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</si>
  <si>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</si>
  <si>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</si>
  <si>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</si>
  <si>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</si>
  <si>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</si>
  <si>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</si>
  <si>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</si>
  <si>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</si>
  <si>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</si>
  <si>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</si>
  <si>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</si>
  <si>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</si>
  <si>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</si>
  <si>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</si>
  <si>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</si>
  <si>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</si>
  <si>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</si>
  <si>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</si>
  <si>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</si>
  <si>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</si>
  <si>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</si>
  <si>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</si>
  <si>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</si>
  <si>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</si>
  <si>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</si>
  <si>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</si>
  <si>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</si>
  <si>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</si>
  <si>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</si>
  <si>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</si>
  <si>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</si>
  <si>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</si>
  <si>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</si>
  <si>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</si>
  <si>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</si>
  <si>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</si>
  <si>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</si>
  <si>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</si>
  <si>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</si>
  <si>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</si>
  <si>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</si>
  <si>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</si>
  <si>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</si>
  <si>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</si>
  <si>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</si>
  <si>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</si>
  <si>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</si>
  <si>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</si>
  <si>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</si>
  <si>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</si>
  <si>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</si>
  <si>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</si>
  <si>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</si>
  <si>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</si>
  <si>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</si>
  <si>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</si>
  <si>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</si>
  <si>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</si>
  <si>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</si>
  <si>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</si>
  <si>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</si>
  <si>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</si>
  <si>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</si>
  <si>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</si>
  <si>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</si>
  <si>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</si>
  <si>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</si>
  <si>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</si>
  <si>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</si>
  <si>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</si>
  <si>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</si>
  <si>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</si>
  <si>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</si>
  <si>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</si>
  <si>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</si>
  <si>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</si>
  <si>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</si>
  <si>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</si>
  <si>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</si>
  <si>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</si>
  <si>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</si>
  <si>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</si>
  <si>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</si>
  <si>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</si>
  <si>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</si>
  <si>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</si>
  <si>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</si>
  <si>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</si>
  <si>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</si>
  <si>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</si>
  <si>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</si>
  <si>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</si>
  <si>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</si>
  <si>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</si>
  <si>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</si>
  <si>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</si>
  <si>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</si>
  <si>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</si>
  <si>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</si>
  <si>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</si>
  <si>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</si>
  <si>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</si>
  <si>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</si>
  <si>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</si>
  <si>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</si>
  <si>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</si>
  <si>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</si>
  <si>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</si>
  <si>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</si>
  <si>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</si>
  <si>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</si>
  <si>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</si>
  <si>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</si>
  <si>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</si>
  <si>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</si>
  <si>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</si>
  <si>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</si>
  <si>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</si>
  <si>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</si>
  <si>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</si>
  <si>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</si>
  <si>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</si>
  <si>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</si>
  <si>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</si>
  <si>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</si>
  <si>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</si>
  <si>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</si>
  <si>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</si>
  <si>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</si>
  <si>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</si>
  <si>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</si>
  <si>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</si>
  <si>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</si>
  <si>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</si>
  <si>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</si>
  <si>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</si>
  <si>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</si>
  <si>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</si>
  <si>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</si>
  <si>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</si>
  <si>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</si>
  <si>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</si>
  <si>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</si>
  <si>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</si>
  <si>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</si>
  <si>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</si>
  <si>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</si>
  <si>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</si>
  <si>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</si>
  <si>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</si>
  <si>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</si>
  <si>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</si>
  <si>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</si>
  <si>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</si>
  <si>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</si>
  <si>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</si>
  <si>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</si>
  <si>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</si>
  <si>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</si>
  <si>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</si>
  <si>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</si>
  <si>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</si>
  <si>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</si>
  <si>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</si>
  <si>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</si>
  <si>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</si>
  <si>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</si>
  <si>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</si>
  <si>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</si>
  <si>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</si>
  <si>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</si>
  <si>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</si>
  <si>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</si>
  <si>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</si>
  <si>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</si>
  <si>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</si>
  <si>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</si>
  <si>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</si>
  <si>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</si>
  <si>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</si>
  <si>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</si>
  <si>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</si>
  <si>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</si>
  <si>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</si>
  <si>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</si>
  <si>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</si>
  <si>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</si>
  <si>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</si>
  <si>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</si>
  <si>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</si>
  <si>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</si>
  <si>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</si>
  <si>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</si>
  <si>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</si>
  <si>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</si>
  <si>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</si>
  <si>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</si>
  <si>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</si>
  <si>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</si>
  <si>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</si>
  <si>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</si>
  <si>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</si>
  <si>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</si>
  <si>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</si>
  <si>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</si>
  <si>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</si>
  <si>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</si>
  <si>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</si>
  <si>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</si>
  <si>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</si>
  <si>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</si>
  <si>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</si>
  <si>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</si>
  <si>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</si>
  <si>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</si>
  <si>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</si>
  <si>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</si>
  <si>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</si>
  <si>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</si>
  <si>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</si>
  <si>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</si>
  <si>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</si>
  <si>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</si>
  <si>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</si>
  <si>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</si>
  <si>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</si>
  <si>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</si>
  <si>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</si>
  <si>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</si>
  <si>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</si>
  <si>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</si>
  <si>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</si>
  <si>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</si>
  <si>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</si>
  <si>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</si>
  <si>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</si>
  <si>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</si>
  <si>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</si>
  <si>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</si>
  <si>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</si>
  <si>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</si>
  <si>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</si>
  <si>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</si>
  <si>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</si>
  <si>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</si>
  <si>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</si>
  <si>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</si>
  <si>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</si>
  <si>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</si>
  <si>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</si>
  <si>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</si>
  <si>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</si>
  <si>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</si>
  <si>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</si>
  <si>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</si>
  <si>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</si>
  <si>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</si>
  <si>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</si>
  <si>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</si>
  <si>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</si>
  <si>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</si>
  <si>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</si>
  <si>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</si>
  <si>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</si>
  <si>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</si>
  <si>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</si>
  <si>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</si>
  <si>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</si>
  <si>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</si>
  <si>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</si>
  <si>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</si>
  <si>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</si>
  <si>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</si>
  <si>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</si>
  <si>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</si>
  <si>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</si>
  <si>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</si>
  <si>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</si>
  <si>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</si>
  <si>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</si>
  <si>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</si>
  <si>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</si>
  <si>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</si>
  <si>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</si>
  <si>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</si>
  <si>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</si>
  <si>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</si>
  <si>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</si>
  <si>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</si>
  <si>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</si>
  <si>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</si>
  <si>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</si>
  <si>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</si>
  <si>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</si>
  <si>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</si>
  <si>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</si>
  <si>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</si>
  <si>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</si>
  <si>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</si>
  <si>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</si>
  <si>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</si>
  <si>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</si>
  <si>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</si>
  <si>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</si>
  <si>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</si>
  <si>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</si>
  <si>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</si>
  <si>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</si>
  <si>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</si>
  <si>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</si>
  <si>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</si>
  <si>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</si>
  <si>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</si>
  <si>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</si>
  <si>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</si>
  <si>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</si>
  <si>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</si>
  <si>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</si>
  <si>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</si>
  <si>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</si>
  <si>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</si>
  <si>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</si>
  <si>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</si>
  <si>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</si>
  <si>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</si>
  <si>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</si>
  <si>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</si>
  <si>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</si>
  <si>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</si>
  <si>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</si>
  <si>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</si>
  <si>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</si>
  <si>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</si>
  <si>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</si>
  <si>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</si>
  <si>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</si>
  <si>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</si>
  <si>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</si>
  <si>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</si>
  <si>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</si>
  <si>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</si>
  <si>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</si>
  <si>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</si>
  <si>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</si>
  <si>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</si>
  <si>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</si>
  <si>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</si>
  <si>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</si>
  <si>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</si>
  <si>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</si>
  <si>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</si>
  <si>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</si>
  <si>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</si>
  <si>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</si>
  <si>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</si>
  <si>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</si>
  <si>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</si>
  <si>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</si>
  <si>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</si>
  <si>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</si>
  <si>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</si>
  <si>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</si>
  <si>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</si>
  <si>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</si>
  <si>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</si>
  <si>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</si>
  <si>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</si>
  <si>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</si>
  <si>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</si>
  <si>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</si>
  <si>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</si>
  <si>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</si>
  <si>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</si>
  <si>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</si>
  <si>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</si>
  <si>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</si>
  <si>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</si>
  <si>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</si>
  <si>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</si>
  <si>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</si>
  <si>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</si>
  <si>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</si>
  <si>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</si>
  <si>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</si>
  <si>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</si>
  <si>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</si>
  <si>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</si>
  <si>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</si>
  <si>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</si>
  <si>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</si>
  <si>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</si>
  <si>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</si>
  <si>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</si>
  <si>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</si>
  <si>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</si>
  <si>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</si>
  <si>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</si>
  <si>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</si>
  <si>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</si>
  <si>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</si>
  <si>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</si>
  <si>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</si>
  <si>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</si>
  <si>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</si>
  <si>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</si>
  <si>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</si>
  <si>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</si>
  <si>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</si>
  <si>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</si>
  <si>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</si>
  <si>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</si>
  <si>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</si>
  <si>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</si>
  <si>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</si>
  <si>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</si>
  <si>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</si>
  <si>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</si>
  <si>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</si>
  <si>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</si>
  <si>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</si>
  <si>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</si>
  <si>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</si>
  <si>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</si>
  <si>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</si>
  <si>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</si>
  <si>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</si>
  <si>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</si>
  <si>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</si>
  <si>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</si>
  <si>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</si>
  <si>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</si>
  <si>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</si>
  <si>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</si>
  <si>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</si>
  <si>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</si>
  <si>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</si>
  <si>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</si>
  <si>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</si>
  <si>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</si>
  <si>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</si>
  <si>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</si>
  <si>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</si>
  <si>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</si>
  <si>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</si>
  <si>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</si>
  <si>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</si>
  <si>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</si>
  <si>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</si>
  <si>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</si>
  <si>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</si>
  <si>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</si>
  <si>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</si>
  <si>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</si>
  <si>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</si>
  <si>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</si>
  <si>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</si>
  <si>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</si>
  <si>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</si>
  <si>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</si>
  <si>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</si>
  <si>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</si>
  <si>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</si>
  <si>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</si>
  <si>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</si>
  <si>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</si>
  <si>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</si>
  <si>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</si>
  <si>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</si>
  <si>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</si>
  <si>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</si>
  <si>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</si>
  <si>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</si>
  <si>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</si>
  <si>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</si>
  <si>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</si>
  <si>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</si>
  <si>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</si>
  <si>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</si>
  <si>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</si>
  <si>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</si>
  <si>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</si>
  <si>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</si>
  <si>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</si>
  <si>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</si>
  <si>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</si>
  <si>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</si>
  <si>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</si>
  <si>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</si>
  <si>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</si>
  <si>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</si>
  <si>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</si>
  <si>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</si>
  <si>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</si>
  <si>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</si>
  <si>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</si>
  <si>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</si>
  <si>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</si>
  <si>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</si>
  <si>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</si>
  <si>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</si>
  <si>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</si>
  <si>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</si>
  <si>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</si>
  <si>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</si>
  <si>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</si>
  <si>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</si>
  <si>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</si>
  <si>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</si>
  <si>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</si>
  <si>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</si>
  <si>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</si>
  <si>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</si>
  <si>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</si>
  <si>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</si>
  <si>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</si>
  <si>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</si>
  <si>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</si>
  <si>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</si>
  <si>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</si>
  <si>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</si>
  <si>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</si>
  <si>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</si>
  <si>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</si>
  <si>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</si>
  <si>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</si>
  <si>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</si>
  <si>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</si>
  <si>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</si>
  <si>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</si>
  <si>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</si>
  <si>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</si>
  <si>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</si>
  <si>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</si>
  <si>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</si>
  <si>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</si>
  <si>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</si>
  <si>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</si>
  <si>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</si>
  <si>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</si>
  <si>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</si>
  <si>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</si>
  <si>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</si>
  <si>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</si>
  <si>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</si>
  <si>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</si>
  <si>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</si>
  <si>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</si>
  <si>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</si>
  <si>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</si>
  <si>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</si>
  <si>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</si>
  <si>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</si>
  <si>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</si>
  <si>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</si>
  <si>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</si>
  <si>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</si>
  <si>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</si>
  <si>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</si>
  <si>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</si>
  <si>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</si>
  <si>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</si>
  <si>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</si>
  <si>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</si>
  <si>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</si>
  <si>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</si>
  <si>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</si>
  <si>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</si>
  <si>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</si>
  <si>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</si>
  <si>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</si>
  <si>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</si>
  <si>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</si>
  <si>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</si>
  <si>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</si>
  <si>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</si>
  <si>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</si>
  <si>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</si>
  <si>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</si>
  <si>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</si>
  <si>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</si>
  <si>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</si>
  <si>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</si>
  <si>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</si>
  <si>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</si>
  <si>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</si>
  <si>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</si>
  <si>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</si>
  <si>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</si>
  <si>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</si>
  <si>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</si>
  <si>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</si>
  <si>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</si>
  <si>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</si>
  <si>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</si>
  <si>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</si>
  <si>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</si>
  <si>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</si>
  <si>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</si>
  <si>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</si>
  <si>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</si>
  <si>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</si>
  <si>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</si>
  <si>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</si>
  <si>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</si>
  <si>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</si>
  <si>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</si>
  <si>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</si>
  <si>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</si>
  <si>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</si>
  <si>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</si>
  <si>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</si>
  <si>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</si>
  <si>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</si>
  <si>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</si>
  <si>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</si>
  <si>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</si>
  <si>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</si>
  <si>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</si>
  <si>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</si>
  <si>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</si>
  <si>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</si>
  <si>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</si>
  <si>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</si>
  <si>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</si>
  <si>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</si>
  <si>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</si>
  <si>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</si>
  <si>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</si>
  <si>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</si>
  <si>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</si>
  <si>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</si>
  <si>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</si>
  <si>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</si>
  <si>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</si>
  <si>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</si>
  <si>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</si>
  <si>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</si>
  <si>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</si>
  <si>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</si>
  <si>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</si>
  <si>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</si>
  <si>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</si>
  <si>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</si>
  <si>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</si>
  <si>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</si>
  <si>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</si>
  <si>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</si>
  <si>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</si>
  <si>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</si>
  <si>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</si>
  <si>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</si>
  <si>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</si>
  <si>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</si>
  <si>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</si>
  <si>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</si>
  <si>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</si>
  <si>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</si>
  <si>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</si>
  <si>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</si>
  <si>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</si>
  <si>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</si>
  <si>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</si>
  <si>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</si>
  <si>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</si>
  <si>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</si>
  <si>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</si>
  <si>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</si>
  <si>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</si>
  <si>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</si>
  <si>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</si>
  <si>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</si>
  <si>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</si>
  <si>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</si>
  <si>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</si>
  <si>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</si>
  <si>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</si>
  <si>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</si>
  <si>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</si>
  <si>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</si>
  <si>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</si>
  <si>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</si>
  <si>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</si>
  <si>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</si>
  <si>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</si>
  <si>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</si>
  <si>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</si>
  <si>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</si>
  <si>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</si>
  <si>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</si>
  <si>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</si>
  <si>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</si>
  <si>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</si>
  <si>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</si>
  <si>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</si>
  <si>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</si>
  <si>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</si>
  <si>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</si>
  <si>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</si>
  <si>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</si>
  <si>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</si>
  <si>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</si>
  <si>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</si>
  <si>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</si>
  <si>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</si>
  <si>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</si>
  <si>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</si>
  <si>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</si>
  <si>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</si>
  <si>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</si>
  <si>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</si>
  <si>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</si>
  <si>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</si>
  <si>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</si>
  <si>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</si>
  <si>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</si>
  <si>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</si>
  <si>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</si>
  <si>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</si>
  <si>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</si>
  <si>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</si>
  <si>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</si>
  <si>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</si>
  <si>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</si>
  <si>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</si>
  <si>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</si>
  <si>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</si>
  <si>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</si>
  <si>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</si>
  <si>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</si>
  <si>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</si>
  <si>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</si>
  <si>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</si>
  <si>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</si>
  <si>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</si>
  <si>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</si>
  <si>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</si>
  <si>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</si>
  <si>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</si>
  <si>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</si>
  <si>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</si>
  <si>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</si>
  <si>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</si>
  <si>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</si>
  <si>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</si>
  <si>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</si>
  <si>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</si>
  <si>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</si>
  <si>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</si>
  <si>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</si>
  <si>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</si>
  <si>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</si>
  <si>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</si>
  <si>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</si>
  <si>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</si>
  <si>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</si>
  <si>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</si>
  <si>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</si>
  <si>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</si>
  <si>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</si>
  <si>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</si>
  <si>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</si>
  <si>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</si>
  <si>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</si>
  <si>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</si>
  <si>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</si>
  <si>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</si>
  <si>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</si>
  <si>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</si>
  <si>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</si>
  <si>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</si>
  <si>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</si>
  <si>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</si>
  <si>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</si>
  <si>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</si>
  <si>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</si>
  <si>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</si>
  <si>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</si>
  <si>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</si>
  <si>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</si>
  <si>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</si>
  <si>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</si>
  <si>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</si>
  <si>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</si>
  <si>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</si>
  <si>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</si>
  <si>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</si>
  <si>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</si>
  <si>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</si>
  <si>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</si>
  <si>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</si>
  <si>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</si>
  <si>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</si>
  <si>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</si>
  <si>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</si>
  <si>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</si>
  <si>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</si>
  <si>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</si>
  <si>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</si>
  <si>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</si>
  <si>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</si>
  <si>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</si>
  <si>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</si>
  <si>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</si>
  <si>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</si>
  <si>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</si>
  <si>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</si>
  <si>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</si>
  <si>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</si>
  <si>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</si>
  <si>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</si>
  <si>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</si>
  <si>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</si>
  <si>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</si>
  <si>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</si>
  <si>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</si>
  <si>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</si>
  <si>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</si>
  <si>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</si>
  <si>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</si>
  <si>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</si>
  <si>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</si>
  <si>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</si>
  <si>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</si>
  <si>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</si>
  <si>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</si>
  <si>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</si>
  <si>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</si>
  <si>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</si>
  <si>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</si>
  <si>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</si>
  <si>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</si>
  <si>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</si>
  <si>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</si>
  <si>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</si>
  <si>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</si>
  <si>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</si>
  <si>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</si>
  <si>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</si>
  <si>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</si>
  <si>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</si>
  <si>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</si>
  <si>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</si>
  <si>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</si>
  <si>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</si>
  <si>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</si>
  <si>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</si>
  <si>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</si>
  <si>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</si>
  <si>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</si>
  <si>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</si>
  <si>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</si>
  <si>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</si>
  <si>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</si>
  <si>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</si>
  <si>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</si>
  <si>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</si>
  <si>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</si>
  <si>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</si>
  <si>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</si>
  <si>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</si>
  <si>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</si>
  <si>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</si>
  <si>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</si>
  <si>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</si>
  <si>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</si>
  <si>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</si>
  <si>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</si>
  <si>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</si>
  <si>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</si>
  <si>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</si>
  <si>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</si>
  <si>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</si>
  <si>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</si>
  <si>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</si>
  <si>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</si>
  <si>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</si>
  <si>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</si>
  <si>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</si>
  <si>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</si>
  <si>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</si>
  <si>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</si>
  <si>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</si>
  <si>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</si>
  <si>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</si>
  <si>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</si>
  <si>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</si>
  <si>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</si>
  <si>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</si>
  <si>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</si>
  <si>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</si>
  <si>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</si>
  <si>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</si>
  <si>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</si>
  <si>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</si>
  <si>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</si>
  <si>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</si>
  <si>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</si>
  <si>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</si>
  <si>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</si>
  <si>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</si>
  <si>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</si>
  <si>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</si>
  <si>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</si>
  <si>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</si>
  <si>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</si>
  <si>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</si>
  <si>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</si>
  <si>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</si>
  <si>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</si>
  <si>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</si>
  <si>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</si>
  <si>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</si>
  <si>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</si>
  <si>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</si>
  <si>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</si>
  <si>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</si>
  <si>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</si>
  <si>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</si>
  <si>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</si>
  <si>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</si>
  <si>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</si>
  <si>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</si>
  <si>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</si>
  <si>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</si>
  <si>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</si>
  <si>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</si>
  <si>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</si>
  <si>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</si>
  <si>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</si>
  <si>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</si>
  <si>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</si>
  <si>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</si>
  <si>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</si>
  <si>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</si>
  <si>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</si>
  <si>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</si>
  <si>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</si>
  <si>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</si>
  <si>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</si>
  <si>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</si>
  <si>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</si>
  <si>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</si>
  <si>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</si>
  <si>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</si>
  <si>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</si>
  <si>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</si>
  <si>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</si>
  <si>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</si>
  <si>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</si>
  <si>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</si>
  <si>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</si>
  <si>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</si>
  <si>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</si>
  <si>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</si>
  <si>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</si>
  <si>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</si>
  <si>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</si>
  <si>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</si>
  <si>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</si>
  <si>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</si>
  <si>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</si>
  <si>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</si>
  <si>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</si>
  <si>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</si>
  <si>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</si>
  <si>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</si>
  <si>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</si>
  <si>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</si>
  <si>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</si>
  <si>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</si>
  <si>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</si>
  <si>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</si>
  <si>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</si>
  <si>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</si>
  <si>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</si>
  <si>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</si>
  <si>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</si>
  <si>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</si>
  <si>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</si>
  <si>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</si>
  <si>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</si>
  <si>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</si>
  <si>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</si>
  <si>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</si>
  <si>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</si>
  <si>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</si>
  <si>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</si>
  <si>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</si>
  <si>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</si>
  <si>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</si>
  <si>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</si>
  <si>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</si>
  <si>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</si>
  <si>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</si>
  <si>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</si>
  <si>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</si>
  <si>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</si>
  <si>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</si>
  <si>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</si>
  <si>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</si>
  <si>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</si>
  <si>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</si>
  <si>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</si>
  <si>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</si>
  <si>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</si>
  <si>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</si>
  <si>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</si>
  <si>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</si>
  <si>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</si>
  <si>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</si>
  <si>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</si>
  <si>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</si>
  <si>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</si>
  <si>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</si>
  <si>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</si>
  <si>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</si>
  <si>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</si>
  <si>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</si>
  <si>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</si>
  <si>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</si>
  <si>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</si>
  <si>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</si>
  <si>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</si>
  <si>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</si>
  <si>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</si>
  <si>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</si>
  <si>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</si>
  <si>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</si>
  <si>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</si>
  <si>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</si>
  <si>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</si>
  <si>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</si>
  <si>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</si>
  <si>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</si>
  <si>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</si>
  <si>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</si>
  <si>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</si>
  <si>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</si>
  <si>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</si>
  <si>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</si>
  <si>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</si>
  <si>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</si>
  <si>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</si>
  <si>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</si>
  <si>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</si>
  <si>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</si>
  <si>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</si>
  <si>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</si>
  <si>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</si>
  <si>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</si>
  <si>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</si>
  <si>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</si>
  <si>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</si>
  <si>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</si>
  <si>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</si>
  <si>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</si>
  <si>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</si>
  <si>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</si>
  <si>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</si>
  <si>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</si>
  <si>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</si>
  <si>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</si>
  <si>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</si>
  <si>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</si>
  <si>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</si>
  <si>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</si>
  <si>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</si>
  <si>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</si>
  <si>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</si>
  <si>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</si>
  <si>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</si>
  <si>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</si>
  <si>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</si>
  <si>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</si>
  <si>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</si>
  <si>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</si>
  <si>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</si>
  <si>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</si>
  <si>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</si>
  <si>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</si>
  <si>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</si>
  <si>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</si>
  <si>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</si>
  <si>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</si>
  <si>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</si>
  <si>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</si>
  <si>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</si>
  <si>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</si>
  <si>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</si>
  <si>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</si>
  <si>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</si>
  <si>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</si>
  <si>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</si>
  <si>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</si>
  <si>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</si>
  <si>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</si>
  <si>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</si>
  <si>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</si>
  <si>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</si>
  <si>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</si>
  <si>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</si>
  <si>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</si>
  <si>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</si>
  <si>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</si>
  <si>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</si>
  <si>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</si>
  <si>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</si>
  <si>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</si>
  <si>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</si>
  <si>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</si>
  <si>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</si>
  <si>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</si>
  <si>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</si>
  <si>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</si>
  <si>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</si>
  <si>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</si>
  <si>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</si>
  <si>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</si>
  <si>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</si>
  <si>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</si>
  <si>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</si>
  <si>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</si>
  <si>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</si>
  <si>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</si>
  <si>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</si>
  <si>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</si>
  <si>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</si>
  <si>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</si>
  <si>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</si>
  <si>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</si>
  <si>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</si>
  <si>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</si>
  <si>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</si>
  <si>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</si>
  <si>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</si>
  <si>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</si>
  <si>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</si>
  <si>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</si>
  <si>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</si>
  <si>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</si>
  <si>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</si>
  <si>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</si>
  <si>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</si>
  <si>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</si>
  <si>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</si>
  <si>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</si>
  <si>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</si>
  <si>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</si>
  <si>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</si>
  <si>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</si>
  <si>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</si>
  <si>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</si>
  <si>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</si>
  <si>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</si>
  <si>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</si>
  <si>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</si>
  <si>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</si>
  <si>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</si>
  <si>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</si>
  <si>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</si>
  <si>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</si>
  <si>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</si>
  <si>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</si>
  <si>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</si>
  <si>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</si>
  <si>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</si>
  <si>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</si>
  <si>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</si>
  <si>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</si>
  <si>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</si>
  <si>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</si>
  <si>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</si>
  <si>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</si>
  <si>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</si>
  <si>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</si>
  <si>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</si>
  <si>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</si>
  <si>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</si>
  <si>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</si>
  <si>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</si>
  <si>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</si>
  <si>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</si>
  <si>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</si>
  <si>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</si>
  <si>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</si>
  <si>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</si>
  <si>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</si>
  <si>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</si>
  <si>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</si>
  <si>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</si>
  <si>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</si>
  <si>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</si>
  <si>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</si>
  <si>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</si>
  <si>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</si>
  <si>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</si>
  <si>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</si>
  <si>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</si>
  <si>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</si>
  <si>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</si>
  <si>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</si>
  <si>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</si>
  <si>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</si>
  <si>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</si>
  <si>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</si>
  <si>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</si>
  <si>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</si>
  <si>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</si>
  <si>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</si>
  <si>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</si>
  <si>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</si>
  <si>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</si>
  <si>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</si>
  <si>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</si>
  <si>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</si>
  <si>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</si>
  <si>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</si>
  <si>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</si>
  <si>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</si>
  <si>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</si>
  <si>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</si>
  <si>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</si>
  <si>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</si>
  <si>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</si>
  <si>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</si>
  <si>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</si>
  <si>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</si>
  <si>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</si>
  <si>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</si>
  <si>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</si>
  <si>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</si>
  <si>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</si>
  <si>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</si>
  <si>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</si>
  <si>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</si>
  <si>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</si>
  <si>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</si>
  <si>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</si>
  <si>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</si>
  <si>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</si>
  <si>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</si>
  <si>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</si>
  <si>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</si>
  <si>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</si>
  <si>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</si>
  <si>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</si>
  <si>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</si>
  <si>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</si>
  <si>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</si>
  <si>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</si>
  <si>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</si>
  <si>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</si>
  <si>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</si>
  <si>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</si>
  <si>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</si>
  <si>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</si>
  <si>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</si>
  <si>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</si>
  <si>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</si>
  <si>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</si>
  <si>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</si>
  <si>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</si>
  <si>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</si>
  <si>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</si>
  <si>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</si>
  <si>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</si>
  <si>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</si>
  <si>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</si>
  <si>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</si>
  <si>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</si>
  <si>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</si>
  <si>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</si>
  <si>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</si>
  <si>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</si>
  <si>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</si>
  <si>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</si>
  <si>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</si>
  <si>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</si>
  <si>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</si>
  <si>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</si>
  <si>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</si>
  <si>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</si>
  <si>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</si>
  <si>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</si>
  <si>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</si>
  <si>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</si>
  <si>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</si>
  <si>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</si>
  <si>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</si>
  <si>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</si>
  <si>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</si>
  <si>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</si>
  <si>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</si>
  <si>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</si>
  <si>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</si>
  <si>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</si>
  <si>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</si>
  <si>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</si>
  <si>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</si>
  <si>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</si>
  <si>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</si>
  <si>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</si>
  <si>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</si>
  <si>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</si>
  <si>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</si>
  <si>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</si>
  <si>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</si>
  <si>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</si>
  <si>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</si>
  <si>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</si>
  <si>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</si>
  <si>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</si>
  <si>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</si>
  <si>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</si>
  <si>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</si>
  <si>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</si>
  <si>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</si>
  <si>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</si>
  <si>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</si>
  <si>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</si>
  <si>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</si>
  <si>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</si>
  <si>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</si>
  <si>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</si>
  <si>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</si>
  <si>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</si>
  <si>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</si>
  <si>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</si>
  <si>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</si>
  <si>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</si>
  <si>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</si>
  <si>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</si>
  <si>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</si>
  <si>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</si>
  <si>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</si>
  <si>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</si>
  <si>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</si>
  <si>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</si>
  <si>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</si>
  <si>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</si>
  <si>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</si>
  <si>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</si>
  <si>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</si>
  <si>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</si>
  <si>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</si>
  <si>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</si>
  <si>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</si>
  <si>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</si>
  <si>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</si>
  <si>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</si>
  <si>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</si>
  <si>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</si>
  <si>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</si>
  <si>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</si>
  <si>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</si>
  <si>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</si>
  <si>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</si>
  <si>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</si>
  <si>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</si>
  <si>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</si>
  <si>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</si>
  <si>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</si>
  <si>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</si>
  <si>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</si>
  <si>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</si>
  <si>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</si>
  <si>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</si>
  <si>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</si>
  <si>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</si>
  <si>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</si>
  <si>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</si>
  <si>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</si>
  <si>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</si>
  <si>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</si>
  <si>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</si>
  <si>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</si>
  <si>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</si>
  <si>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</si>
  <si>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</si>
  <si>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</si>
  <si>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</si>
  <si>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</si>
  <si>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</si>
  <si>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</si>
  <si>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</si>
  <si>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</si>
  <si>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</si>
  <si>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</si>
  <si>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</si>
  <si>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</si>
  <si>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</si>
  <si>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</si>
  <si>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</si>
  <si>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</si>
  <si>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</si>
  <si>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</si>
  <si>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</si>
  <si>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</si>
  <si>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</si>
  <si>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</si>
  <si>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</si>
  <si>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</si>
  <si>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</si>
  <si>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</si>
  <si>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</si>
  <si>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</si>
  <si>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</si>
  <si>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</si>
  <si>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</si>
  <si>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</si>
  <si>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</si>
  <si>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</si>
  <si>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</si>
  <si>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</si>
  <si>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</si>
  <si>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</si>
  <si>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</si>
  <si>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</si>
  <si>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</si>
  <si>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</si>
  <si>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</si>
  <si>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</si>
  <si>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</si>
  <si>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</si>
  <si>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</si>
  <si>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</si>
  <si>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</si>
  <si>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</si>
  <si>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</si>
  <si>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</si>
  <si>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</si>
  <si>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</si>
  <si>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</si>
  <si>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</si>
  <si>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</si>
  <si>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</si>
  <si>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</si>
  <si>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</si>
  <si>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</si>
  <si>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</si>
  <si>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</si>
  <si>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</si>
  <si>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</si>
  <si>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</si>
  <si>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</si>
  <si>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</si>
  <si>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</si>
  <si>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</si>
  <si>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</si>
  <si>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</si>
  <si>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</si>
  <si>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</si>
  <si>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</si>
  <si>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</si>
  <si>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</si>
  <si>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</si>
  <si>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</si>
  <si>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</si>
  <si>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</si>
  <si>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</si>
  <si>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</si>
  <si>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</si>
  <si>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</si>
  <si>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</si>
  <si>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</si>
  <si>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</si>
  <si>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</si>
  <si>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</si>
  <si>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</si>
  <si>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</si>
  <si>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</si>
  <si>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</si>
  <si>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</si>
  <si>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</si>
  <si>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</si>
  <si>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</si>
  <si>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</si>
  <si>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</si>
  <si>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</si>
  <si>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</si>
  <si>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</si>
  <si>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</si>
  <si>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</si>
  <si>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</si>
  <si>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</si>
  <si>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</si>
  <si>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</si>
  <si>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</si>
  <si>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</si>
  <si>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</si>
  <si>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</si>
  <si>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</si>
  <si>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</si>
  <si>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</si>
  <si>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</si>
  <si>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</si>
  <si>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</si>
  <si>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</si>
  <si>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</si>
  <si>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</si>
  <si>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</si>
  <si>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</si>
  <si>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</si>
  <si>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</si>
  <si>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</si>
  <si>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</si>
  <si>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</si>
  <si>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</si>
  <si>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</si>
  <si>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</si>
  <si>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</si>
  <si>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</si>
  <si>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</si>
  <si>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</si>
  <si>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</si>
  <si>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</si>
  <si>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</si>
  <si>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</si>
  <si>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</si>
  <si>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</si>
  <si>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</si>
  <si>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</si>
  <si>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</si>
  <si>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</si>
  <si>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</si>
  <si>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</si>
  <si>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</si>
  <si>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</si>
  <si>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</si>
  <si>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</si>
  <si>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</si>
  <si>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</si>
  <si>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</si>
  <si>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</si>
  <si>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</si>
  <si>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</si>
  <si>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</si>
  <si>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</si>
  <si>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</si>
  <si>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</si>
  <si>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</si>
  <si>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</si>
  <si>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</si>
  <si>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</si>
  <si>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</si>
  <si>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</si>
  <si>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</si>
  <si>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</si>
  <si>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</si>
  <si>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</si>
  <si>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</si>
  <si>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</si>
  <si>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</si>
  <si>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</si>
  <si>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</si>
  <si>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</si>
  <si>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</si>
  <si>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</si>
  <si>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</si>
  <si>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</si>
  <si>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</si>
  <si>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</si>
  <si>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</si>
  <si>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</si>
  <si>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</si>
  <si>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</si>
  <si>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</si>
  <si>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</si>
  <si>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</si>
  <si>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</si>
  <si>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</si>
  <si>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</si>
  <si>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</si>
  <si>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</si>
  <si>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</si>
  <si>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</si>
  <si>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</si>
  <si>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</si>
  <si>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</si>
  <si>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</si>
  <si>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</si>
  <si>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</si>
  <si>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</si>
  <si>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</si>
  <si>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</si>
  <si>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</si>
  <si>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</si>
  <si>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</si>
  <si>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</si>
  <si>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</si>
  <si>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</si>
  <si>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</si>
  <si>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</si>
  <si>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</si>
  <si>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</si>
  <si>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</si>
  <si>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</si>
  <si>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</si>
  <si>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</si>
  <si>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</si>
  <si>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</si>
  <si>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</si>
  <si>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</si>
  <si>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</si>
  <si>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</si>
  <si>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</si>
  <si>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</si>
  <si>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</si>
  <si>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</si>
  <si>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</si>
  <si>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</si>
  <si>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</si>
  <si>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</si>
  <si>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</si>
  <si>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</si>
  <si>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</si>
  <si>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</si>
  <si>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</si>
  <si>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</si>
  <si>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</si>
  <si>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</si>
  <si>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</si>
  <si>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</si>
  <si>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</si>
  <si>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</si>
  <si>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</si>
  <si>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</si>
  <si>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</si>
  <si>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</si>
  <si>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</si>
  <si>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</si>
  <si>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</si>
  <si>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</si>
  <si>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</si>
  <si>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</si>
  <si>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</si>
  <si>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</si>
  <si>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</si>
  <si>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</si>
  <si>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</si>
  <si>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</si>
  <si>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</si>
  <si>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</si>
  <si>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</si>
  <si>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</si>
  <si>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</si>
  <si>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</si>
  <si>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</si>
  <si>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</si>
  <si>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</si>
  <si>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</si>
  <si>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</si>
  <si>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</si>
  <si>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</si>
  <si>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</si>
  <si>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</si>
  <si>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</si>
  <si>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</si>
  <si>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</si>
  <si>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</si>
  <si>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</si>
  <si>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</si>
  <si>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</si>
  <si>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</si>
  <si>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</si>
  <si>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</si>
  <si>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</si>
  <si>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</si>
  <si>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</si>
  <si>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</si>
  <si>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</si>
  <si>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</si>
  <si>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</si>
  <si>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</si>
  <si>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</si>
  <si>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</si>
  <si>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</si>
  <si>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</si>
  <si>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</si>
  <si>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</si>
  <si>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</si>
  <si>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</si>
  <si>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</si>
  <si>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</si>
  <si>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</si>
  <si>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</si>
  <si>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</si>
  <si>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</si>
  <si>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</si>
  <si>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</si>
  <si>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</si>
  <si>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</si>
  <si>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</si>
  <si>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</si>
  <si>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</si>
  <si>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</si>
  <si>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</si>
  <si>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</si>
  <si>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</si>
  <si>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</si>
  <si>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</si>
  <si>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</si>
  <si>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</si>
  <si>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</si>
  <si>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</si>
  <si>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</si>
  <si>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</si>
  <si>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</si>
  <si>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</si>
  <si>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</si>
  <si>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</si>
  <si>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</si>
  <si>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</si>
  <si>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</si>
  <si>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</si>
  <si>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</si>
  <si>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</si>
  <si>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</si>
  <si>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</si>
  <si>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</si>
  <si>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</si>
  <si>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</si>
  <si>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</si>
  <si>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</si>
  <si>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</si>
  <si>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</si>
  <si>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</si>
  <si>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</si>
  <si>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</si>
  <si>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</si>
  <si>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</si>
  <si>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</si>
  <si>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</si>
  <si>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</si>
  <si>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</si>
  <si>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</si>
  <si>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</si>
  <si>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</si>
  <si>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</si>
  <si>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</si>
  <si>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</si>
  <si>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</si>
  <si>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</si>
  <si>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</si>
  <si>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</si>
  <si>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</si>
  <si>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</si>
  <si>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</si>
  <si>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</si>
  <si>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</si>
  <si>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</si>
  <si>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</si>
  <si>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</si>
  <si>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</si>
  <si>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</si>
  <si>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</si>
  <si>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</si>
  <si>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</si>
  <si>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</si>
  <si>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</si>
  <si>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</si>
  <si>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</si>
  <si>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</si>
  <si>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</si>
  <si>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</si>
  <si>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</si>
  <si>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</si>
  <si>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</si>
  <si>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</si>
  <si>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</si>
  <si>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</si>
  <si>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</si>
  <si>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</si>
  <si>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</si>
  <si>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</si>
  <si>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</si>
  <si>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</si>
  <si>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</si>
  <si>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</si>
  <si>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</si>
  <si>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</si>
  <si>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</si>
  <si>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</si>
  <si>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</si>
  <si>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</si>
  <si>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</si>
  <si>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</si>
  <si>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</si>
  <si>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</si>
  <si>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</si>
  <si>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</si>
  <si>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</si>
  <si>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</si>
  <si>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</si>
  <si>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</si>
  <si>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</si>
  <si>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</si>
  <si>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</si>
  <si>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</si>
  <si>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</si>
  <si>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</si>
  <si>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</si>
  <si>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</si>
  <si>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</si>
  <si>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</si>
  <si>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</si>
  <si>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</si>
  <si>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</si>
  <si>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</si>
  <si>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</si>
  <si>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</si>
  <si>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</si>
  <si>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</si>
  <si>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</si>
  <si>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</si>
  <si>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</si>
  <si>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</si>
  <si>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</si>
  <si>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</si>
  <si>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</si>
  <si>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</si>
  <si>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</si>
  <si>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</si>
  <si>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</si>
  <si>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</si>
  <si>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</si>
  <si>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</si>
  <si>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</si>
  <si>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</si>
  <si>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</si>
  <si>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</si>
  <si>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</si>
  <si>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</si>
  <si>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</si>
  <si>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</si>
  <si>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</si>
  <si>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</si>
  <si>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</si>
  <si>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</si>
  <si>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</si>
  <si>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</si>
  <si>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</si>
  <si>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</si>
  <si>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</si>
  <si>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</si>
  <si>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</si>
  <si>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</si>
  <si>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</si>
  <si>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</si>
  <si>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</si>
  <si>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</si>
  <si>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</si>
  <si>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</si>
  <si>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</si>
  <si>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</si>
  <si>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</si>
  <si>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</si>
  <si>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</si>
  <si>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</si>
  <si>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</si>
  <si>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</si>
  <si>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</si>
  <si>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</si>
  <si>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</si>
  <si>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</si>
  <si>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</si>
  <si>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</si>
  <si>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</si>
  <si>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</si>
  <si>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</si>
  <si>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</si>
  <si>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</si>
  <si>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</si>
  <si>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</si>
  <si>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</si>
  <si>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</si>
  <si>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</si>
  <si>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</si>
  <si>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</si>
  <si>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</si>
  <si>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</si>
  <si>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</si>
  <si>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</si>
  <si>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</si>
  <si>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</si>
  <si>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</si>
  <si>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</si>
  <si>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</si>
  <si>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</si>
  <si>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</si>
  <si>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</si>
  <si>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</si>
  <si>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</si>
  <si>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</si>
  <si>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</si>
  <si>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</si>
  <si>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</si>
  <si>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</si>
  <si>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</si>
  <si>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</si>
  <si>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</si>
  <si>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</si>
  <si>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</si>
  <si>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</si>
  <si>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</si>
  <si>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</si>
  <si>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</si>
  <si>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</si>
  <si>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</si>
  <si>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</si>
  <si>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</si>
  <si>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</si>
  <si>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</si>
  <si>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</si>
  <si>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</si>
  <si>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</si>
  <si>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</si>
  <si>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</si>
  <si>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</si>
  <si>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</si>
  <si>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</si>
  <si>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</si>
  <si>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</si>
  <si>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</si>
  <si>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</si>
  <si>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</si>
  <si>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</si>
  <si>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</si>
  <si>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</si>
  <si>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</si>
  <si>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</si>
  <si>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</si>
  <si>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</si>
  <si>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</si>
  <si>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</si>
  <si>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</si>
  <si>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</si>
  <si>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</si>
  <si>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</si>
  <si>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</si>
  <si>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</si>
  <si>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</si>
  <si>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</si>
  <si>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</si>
  <si>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</si>
  <si>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</si>
  <si>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</si>
  <si>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</si>
  <si>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</si>
  <si>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</si>
  <si>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</si>
  <si>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</si>
  <si>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</si>
  <si>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</si>
  <si>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</si>
  <si>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</si>
  <si>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</si>
  <si>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</si>
  <si>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</si>
  <si>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</si>
  <si>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</si>
  <si>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</si>
  <si>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</si>
  <si>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</si>
  <si>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</si>
  <si>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</si>
  <si>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</si>
  <si>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</si>
  <si>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</si>
  <si>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</si>
  <si>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</si>
  <si>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</si>
  <si>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</si>
  <si>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</si>
  <si>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</si>
  <si>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</si>
  <si>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</si>
  <si>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</si>
  <si>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</si>
  <si>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</si>
  <si>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</si>
  <si>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</si>
  <si>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</si>
  <si>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</si>
  <si>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</si>
  <si>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</si>
  <si>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</si>
  <si>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</si>
  <si>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</si>
  <si>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</si>
  <si>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</si>
  <si>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</si>
  <si>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</si>
  <si>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</si>
  <si>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</si>
  <si>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</si>
  <si>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</si>
  <si>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</si>
  <si>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</si>
  <si>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</si>
  <si>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</si>
  <si>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</si>
  <si>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</si>
  <si>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</si>
  <si>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</si>
  <si>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</si>
  <si>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</si>
  <si>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</si>
  <si>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</si>
  <si>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</si>
  <si>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</si>
  <si>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</si>
  <si>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</si>
  <si>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</si>
  <si>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</si>
  <si>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</si>
  <si>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</si>
  <si>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</si>
  <si>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</si>
  <si>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</si>
  <si>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</si>
  <si>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</si>
  <si>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</si>
  <si>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</si>
  <si>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</si>
  <si>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</si>
  <si>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</si>
  <si>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</si>
  <si>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</si>
  <si>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</si>
  <si>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</si>
  <si>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</si>
  <si>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</si>
  <si>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</si>
  <si>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</si>
  <si>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</si>
  <si>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</si>
  <si>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</si>
  <si>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</si>
  <si>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</si>
  <si>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</si>
  <si>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</si>
  <si>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</si>
  <si>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</si>
  <si>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</si>
  <si>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</si>
  <si>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</si>
  <si>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</si>
  <si>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</si>
  <si>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</si>
  <si>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</si>
  <si>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</si>
  <si>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</si>
  <si>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</si>
  <si>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</si>
  <si>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</si>
  <si>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</si>
  <si>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</si>
  <si>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</si>
  <si>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</si>
  <si>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</si>
  <si>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</si>
  <si>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</si>
  <si>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</si>
  <si>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</si>
  <si>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</si>
  <si>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</si>
  <si>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</si>
  <si>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</si>
  <si>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</si>
  <si>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</si>
  <si>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</si>
  <si>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</si>
  <si>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</si>
  <si>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</si>
  <si>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</si>
  <si>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</si>
  <si>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</si>
  <si>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</si>
  <si>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</si>
  <si>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</si>
  <si>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</si>
  <si>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</si>
  <si>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</si>
  <si>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</si>
  <si>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</si>
  <si>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</si>
  <si>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</si>
  <si>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</si>
  <si>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</si>
  <si>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</si>
  <si>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</si>
  <si>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</si>
  <si>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</si>
  <si>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</si>
  <si>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</si>
  <si>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</si>
  <si>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</si>
  <si>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</si>
  <si>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</si>
  <si>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</si>
  <si>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</si>
  <si>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</si>
  <si>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</si>
  <si>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</si>
  <si>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</si>
  <si>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</si>
  <si>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</si>
  <si>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</si>
  <si>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</si>
  <si>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</si>
  <si>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</si>
  <si>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</si>
  <si>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</si>
  <si>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</si>
  <si>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</si>
  <si>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</si>
  <si>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</si>
  <si>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</si>
  <si>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</si>
  <si>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</si>
  <si>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</si>
  <si>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</si>
  <si>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</si>
  <si>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</si>
  <si>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</si>
  <si>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</si>
  <si>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</si>
  <si>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</si>
  <si>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</si>
  <si>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</si>
  <si>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</si>
  <si>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</si>
  <si>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</si>
  <si>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</si>
  <si>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</si>
  <si>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</si>
  <si>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</si>
  <si>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</si>
  <si>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</si>
  <si>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</si>
  <si>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</si>
  <si>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</si>
  <si>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</si>
  <si>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</si>
  <si>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</si>
  <si>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</si>
  <si>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</si>
  <si>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</si>
  <si>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</si>
  <si>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</si>
  <si>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</si>
  <si>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</si>
  <si>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</si>
  <si>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</si>
  <si>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</si>
  <si>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</si>
  <si>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</si>
  <si>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</si>
  <si>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</si>
  <si>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</si>
  <si>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</si>
  <si>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</si>
  <si>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</si>
  <si>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</si>
  <si>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</si>
  <si>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</si>
  <si>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</si>
  <si>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</si>
  <si>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</si>
  <si>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</si>
  <si>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</si>
  <si>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</si>
  <si>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</si>
  <si>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</si>
  <si>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</si>
  <si>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</si>
  <si>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</si>
  <si>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</si>
  <si>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</si>
  <si>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</si>
  <si>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</si>
  <si>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</si>
  <si>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</si>
  <si>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</si>
  <si>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</si>
  <si>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</si>
  <si>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</si>
  <si>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</si>
  <si>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</si>
  <si>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</si>
  <si>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</si>
  <si>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</si>
  <si>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</si>
  <si>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</si>
  <si>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</si>
  <si>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</si>
  <si>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</si>
  <si>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</si>
  <si>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</si>
  <si>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</si>
  <si>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</si>
  <si>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</si>
  <si>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</si>
  <si>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</si>
  <si>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</si>
  <si>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</si>
  <si>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</si>
  <si>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</si>
  <si>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</si>
  <si>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</si>
  <si>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</si>
  <si>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</si>
  <si>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</si>
  <si>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</si>
  <si>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</si>
  <si>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</si>
  <si>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</si>
  <si>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</si>
  <si>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</si>
  <si>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</si>
  <si>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</si>
  <si>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</si>
  <si>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</si>
  <si>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</si>
  <si>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</si>
  <si>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</si>
  <si>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</si>
  <si>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</si>
  <si>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</si>
  <si>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</si>
  <si>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</si>
  <si>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</si>
  <si>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</si>
  <si>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</si>
  <si>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</si>
  <si>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</si>
  <si>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</si>
  <si>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</si>
  <si>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</si>
  <si>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</si>
  <si>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</si>
  <si>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</si>
  <si>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</si>
  <si>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</si>
  <si>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</si>
  <si>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</si>
  <si>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</si>
  <si>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</si>
  <si>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</si>
  <si>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</si>
  <si>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</si>
  <si>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</si>
  <si>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</si>
  <si>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</si>
  <si>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</si>
  <si>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</si>
  <si>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</si>
  <si>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</si>
  <si>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</si>
  <si>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</si>
  <si>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</si>
  <si>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</si>
  <si>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</si>
  <si>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</si>
  <si>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</si>
  <si>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</si>
  <si>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</si>
  <si>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</si>
  <si>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</si>
  <si>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</si>
  <si>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</si>
  <si>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</si>
  <si>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</si>
  <si>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</si>
  <si>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</si>
  <si>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</si>
  <si>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</si>
  <si>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</si>
  <si>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</si>
  <si>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</si>
  <si>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</si>
  <si>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</si>
  <si>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</si>
  <si>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</si>
  <si>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</si>
  <si>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</si>
  <si>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</si>
  <si>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</si>
  <si>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</si>
  <si>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</si>
  <si>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</si>
  <si>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</si>
  <si>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</si>
  <si>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</si>
  <si>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</si>
  <si>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</si>
  <si>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</si>
  <si>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</si>
  <si>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</si>
  <si>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</si>
  <si>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</si>
  <si>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</si>
  <si>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</si>
  <si>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</si>
  <si>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</si>
  <si>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</si>
  <si>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</si>
  <si>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</si>
  <si>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</si>
  <si>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</si>
  <si>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</si>
  <si>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</si>
  <si>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</si>
  <si>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</si>
  <si>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</si>
  <si>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</si>
  <si>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</si>
  <si>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</si>
  <si>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</si>
  <si>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</si>
  <si>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</si>
  <si>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</si>
  <si>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</si>
  <si>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</si>
  <si>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</si>
  <si>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</si>
  <si>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</si>
  <si>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</si>
  <si>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</si>
  <si>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</si>
  <si>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</si>
  <si>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</si>
  <si>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</si>
  <si>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</si>
  <si>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</si>
  <si>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</si>
  <si>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</si>
  <si>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</si>
  <si>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</si>
  <si>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</si>
  <si>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</si>
  <si>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</si>
  <si>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</si>
  <si>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</si>
  <si>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</si>
  <si>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</si>
  <si>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</si>
  <si>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</si>
  <si>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</si>
  <si>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</si>
  <si>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</si>
  <si>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</si>
  <si>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</si>
  <si>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</si>
  <si>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</si>
  <si>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</si>
  <si>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</si>
  <si>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</si>
  <si>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</si>
  <si>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</si>
  <si>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</si>
  <si>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</si>
  <si>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</si>
  <si>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</si>
  <si>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</si>
  <si>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</si>
  <si>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</si>
  <si>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</si>
  <si>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</si>
  <si>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</si>
  <si>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</si>
  <si>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</si>
  <si>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</si>
  <si>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</si>
  <si>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</si>
  <si>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</si>
  <si>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</si>
  <si>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</si>
  <si>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</si>
  <si>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</si>
  <si>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</si>
  <si>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</si>
  <si>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</si>
  <si>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</si>
  <si>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</si>
  <si>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</si>
  <si>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</si>
  <si>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</si>
  <si>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</si>
  <si>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</si>
  <si>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</si>
  <si>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</si>
  <si>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</si>
  <si>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</si>
  <si>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</si>
  <si>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</si>
  <si>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</si>
  <si>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</si>
  <si>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</si>
  <si>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</si>
  <si>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</si>
  <si>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</si>
  <si>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</si>
  <si>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</si>
  <si>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</si>
  <si>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</si>
  <si>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</si>
  <si>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</si>
  <si>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</si>
  <si>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</si>
  <si>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</si>
  <si>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</si>
  <si>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</si>
  <si>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</si>
  <si>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</si>
  <si>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</si>
  <si>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</si>
  <si>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</si>
  <si>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</si>
  <si>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</si>
  <si>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</si>
  <si>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</si>
  <si>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</si>
  <si>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</si>
  <si>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</si>
  <si>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</si>
  <si>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</si>
  <si>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</si>
  <si>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</si>
  <si>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</si>
  <si>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</si>
  <si>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</si>
  <si>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</si>
  <si>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</si>
  <si>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</si>
  <si>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</si>
  <si>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</si>
  <si>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</si>
  <si>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</si>
  <si>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</si>
  <si>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</si>
  <si>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</si>
  <si>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</si>
  <si>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</si>
  <si>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</si>
  <si>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</si>
  <si>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</si>
  <si>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</si>
  <si>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</si>
  <si>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</si>
  <si>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</si>
  <si>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</si>
  <si>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</si>
  <si>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</si>
  <si>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</si>
  <si>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</si>
  <si>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</si>
  <si>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</si>
  <si>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</si>
  <si>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</si>
  <si>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</si>
  <si>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</si>
  <si>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</si>
  <si>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</si>
  <si>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</si>
  <si>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</si>
  <si>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</si>
  <si>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</si>
  <si>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</si>
  <si>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</si>
  <si>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</si>
  <si>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</si>
  <si>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</si>
  <si>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</si>
  <si>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</si>
  <si>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</si>
  <si>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</si>
  <si>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</si>
  <si>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</si>
  <si>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</si>
  <si>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</si>
  <si>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</si>
  <si>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</si>
  <si>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</si>
  <si>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</si>
  <si>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</si>
  <si>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</si>
  <si>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</si>
  <si>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</si>
  <si>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</si>
  <si>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</si>
  <si>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</si>
  <si>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</si>
  <si>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</si>
  <si>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</si>
  <si>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</si>
  <si>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</si>
  <si>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</si>
  <si>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</si>
  <si>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</si>
  <si>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</si>
  <si>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</si>
  <si>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</si>
  <si>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</si>
  <si>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</si>
  <si>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</si>
  <si>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</si>
  <si>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</si>
  <si>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</si>
  <si>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</si>
  <si>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</si>
  <si>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</si>
  <si>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</si>
  <si>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</si>
  <si>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</si>
  <si>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</si>
  <si>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</si>
  <si>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</si>
  <si>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</si>
  <si>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</si>
  <si>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</si>
  <si>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</si>
  <si>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</si>
  <si>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</si>
  <si>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</si>
  <si>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</si>
  <si>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</si>
  <si>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</si>
  <si>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</si>
  <si>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</si>
  <si>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</si>
  <si>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</si>
  <si>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</si>
  <si>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</si>
  <si>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</si>
  <si>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</si>
  <si>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</si>
  <si>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</si>
  <si>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</si>
  <si>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</si>
  <si>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</si>
  <si>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</si>
  <si>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</si>
  <si>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</si>
  <si>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</si>
  <si>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</si>
  <si>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</si>
  <si>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</si>
  <si>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</si>
  <si>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</si>
  <si>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</si>
  <si>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</si>
  <si>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</si>
  <si>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</si>
  <si>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</si>
  <si>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</si>
  <si>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</si>
  <si>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</si>
  <si>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</si>
  <si>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</si>
  <si>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</si>
  <si>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</si>
  <si>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</si>
  <si>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</si>
  <si>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</si>
  <si>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</si>
  <si>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</si>
  <si>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</si>
  <si>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</si>
  <si>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</si>
  <si>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</si>
  <si>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</si>
  <si>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</si>
  <si>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</si>
  <si>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</si>
  <si>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</si>
  <si>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</si>
  <si>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</si>
  <si>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</si>
  <si>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</si>
  <si>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</si>
  <si>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</si>
  <si>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</si>
  <si>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</si>
  <si>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</si>
  <si>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</si>
  <si>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</si>
  <si>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</si>
  <si>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</si>
  <si>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</si>
  <si>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</si>
  <si>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</si>
  <si>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</si>
  <si>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</si>
  <si>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</si>
  <si>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</si>
  <si>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</si>
  <si>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</si>
  <si>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</si>
  <si>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</si>
  <si>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</si>
  <si>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</si>
  <si>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</si>
  <si>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</si>
  <si>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</si>
  <si>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</si>
  <si>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</si>
  <si>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</si>
  <si>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</si>
  <si>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</si>
  <si>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</si>
  <si>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</si>
  <si>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</si>
  <si>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</si>
  <si>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</si>
  <si>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</si>
  <si>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</si>
  <si>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</si>
  <si>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</si>
  <si>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</si>
  <si>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</si>
  <si>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</si>
  <si>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</si>
  <si>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</si>
  <si>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</si>
  <si>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</si>
  <si>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</si>
  <si>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</si>
  <si>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</si>
  <si>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</si>
  <si>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</si>
  <si>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</si>
  <si>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</si>
  <si>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</si>
  <si>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</si>
  <si>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</si>
  <si>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</si>
  <si>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</si>
  <si>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</si>
  <si>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</si>
  <si>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</si>
  <si>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</si>
  <si>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</si>
  <si>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</si>
  <si>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</si>
  <si>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</si>
  <si>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</si>
  <si>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</si>
  <si>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</si>
  <si>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</si>
  <si>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</si>
  <si>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</si>
  <si>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</si>
  <si>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</si>
  <si>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</si>
  <si>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</si>
  <si>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</si>
  <si>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</si>
  <si>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</si>
  <si>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</si>
  <si>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</si>
  <si>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</si>
  <si>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</si>
  <si>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</si>
  <si>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</si>
  <si>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</si>
  <si>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</si>
  <si>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</si>
  <si>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</si>
  <si>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</si>
  <si>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</si>
  <si>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</si>
  <si>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</si>
  <si>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</si>
  <si>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</si>
  <si>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</si>
  <si>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</si>
  <si>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</si>
  <si>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</si>
  <si>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</si>
  <si>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</si>
  <si>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</si>
  <si>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</si>
  <si>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</si>
  <si>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</si>
  <si>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</si>
  <si>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</si>
  <si>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</si>
  <si>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</si>
  <si>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</si>
  <si>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</si>
  <si>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</si>
  <si>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</si>
  <si>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</si>
  <si>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</si>
  <si>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</si>
  <si>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</si>
  <si>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</si>
  <si>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</si>
  <si>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</si>
  <si>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</si>
  <si>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</si>
  <si>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</si>
  <si>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</si>
  <si>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</si>
  <si>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</si>
  <si>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</si>
  <si>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</si>
  <si>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</si>
  <si>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</si>
  <si>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</si>
  <si>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</si>
  <si>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</si>
  <si>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</si>
  <si>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</si>
  <si>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</si>
  <si>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</si>
  <si>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</si>
  <si>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</si>
  <si>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</si>
  <si>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</si>
  <si>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</si>
  <si>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</si>
  <si>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</si>
  <si>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</si>
  <si>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</si>
  <si>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</si>
  <si>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</si>
  <si>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</si>
  <si>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</si>
  <si>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</si>
  <si>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</si>
  <si>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</si>
  <si>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</si>
  <si>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</si>
  <si>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</si>
  <si>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</si>
  <si>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</si>
  <si>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</si>
  <si>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</si>
  <si>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</si>
  <si>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</si>
  <si>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</si>
  <si>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</si>
  <si>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</si>
  <si>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</si>
  <si>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</si>
  <si>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</si>
  <si>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</si>
  <si>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</si>
  <si>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</si>
  <si>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</si>
  <si>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</si>
  <si>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</si>
  <si>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</si>
  <si>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</si>
  <si>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</si>
  <si>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</si>
  <si>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</si>
  <si>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</si>
  <si>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</si>
  <si>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</si>
  <si>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</si>
  <si>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</si>
  <si>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</si>
  <si>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</si>
  <si>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</si>
  <si>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</si>
  <si>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</si>
  <si>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</si>
  <si>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</si>
  <si>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</si>
  <si>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</si>
  <si>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</si>
  <si>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</si>
  <si>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</si>
  <si>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</si>
  <si>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</si>
  <si>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</si>
  <si>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</si>
  <si>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</si>
  <si>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</si>
  <si>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</si>
  <si>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</si>
  <si>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</si>
  <si>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</si>
  <si>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</si>
  <si>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</si>
  <si>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</si>
  <si>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</si>
  <si>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</si>
  <si>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</si>
  <si>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</si>
  <si>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</si>
  <si>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</si>
  <si>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</si>
  <si>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</si>
  <si>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</si>
  <si>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</si>
  <si>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</si>
  <si>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</si>
  <si>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</si>
  <si>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</si>
  <si>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</si>
  <si>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</si>
  <si>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</si>
  <si>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</si>
  <si>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</si>
  <si>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</si>
  <si>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</si>
  <si>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</si>
  <si>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</si>
  <si>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</si>
  <si>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</si>
  <si>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</si>
  <si>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</si>
  <si>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</si>
  <si>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</si>
  <si>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</si>
  <si>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</si>
  <si>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</si>
  <si>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</si>
  <si>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</si>
  <si>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</si>
  <si>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</si>
  <si>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</si>
  <si>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</si>
  <si>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</si>
  <si>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</si>
  <si>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</si>
  <si>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</si>
  <si>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</si>
  <si>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</si>
  <si>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</si>
  <si>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</si>
  <si>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</si>
  <si>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</si>
  <si>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</si>
  <si>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</si>
  <si>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</si>
  <si>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</si>
  <si>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</si>
  <si>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</si>
  <si>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</si>
  <si>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</si>
  <si>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</si>
  <si>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</si>
  <si>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</si>
  <si>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</si>
  <si>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</si>
  <si>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</si>
  <si>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</si>
  <si>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</si>
  <si>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</si>
  <si>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</si>
  <si>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</si>
  <si>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</si>
  <si>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</si>
  <si>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</si>
  <si>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</si>
  <si>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</si>
  <si>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</si>
  <si>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</si>
  <si>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</si>
  <si>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</si>
  <si>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</si>
  <si>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</si>
  <si>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</si>
  <si>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</si>
  <si>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</si>
  <si>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</si>
  <si>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</si>
  <si>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</si>
  <si>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</si>
  <si>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</si>
  <si>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</si>
  <si>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</si>
  <si>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</si>
  <si>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</si>
  <si>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</si>
  <si>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</si>
  <si>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</si>
  <si>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</si>
  <si>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</si>
  <si>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</si>
  <si>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</si>
  <si>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</si>
  <si>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</si>
  <si>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</si>
  <si>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</si>
  <si>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</si>
  <si>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</si>
  <si>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</si>
  <si>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</si>
  <si>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</si>
  <si>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</si>
  <si>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</si>
  <si>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</si>
  <si>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</si>
  <si>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</si>
  <si>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</si>
  <si>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</si>
  <si>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</si>
  <si>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</si>
  <si>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</si>
  <si>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</si>
  <si>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</si>
  <si>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</si>
  <si>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</si>
  <si>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</si>
  <si>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</si>
  <si>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</si>
  <si>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</si>
  <si>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</si>
  <si>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</si>
  <si>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</si>
  <si>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</si>
  <si>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</si>
  <si>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</si>
  <si>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</si>
  <si>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</si>
  <si>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</si>
  <si>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</si>
  <si>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</si>
  <si>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</si>
  <si>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</si>
  <si>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</si>
  <si>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</si>
  <si>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</si>
  <si>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</si>
  <si>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</si>
  <si>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</si>
  <si>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</si>
  <si>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</si>
  <si>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</si>
  <si>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</si>
  <si>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</si>
  <si>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</si>
  <si>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</si>
  <si>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</si>
  <si>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</si>
  <si>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</si>
  <si>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</si>
  <si>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</si>
  <si>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</si>
  <si>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</si>
  <si>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</si>
  <si>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</si>
  <si>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</si>
  <si>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</si>
  <si>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</si>
  <si>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</si>
  <si>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</si>
  <si>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</si>
  <si>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</si>
  <si>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</si>
  <si>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</si>
  <si>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</si>
  <si>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</si>
  <si>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</si>
  <si>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</si>
  <si>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</si>
  <si>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</si>
  <si>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</si>
  <si>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</si>
  <si>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</si>
  <si>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</si>
  <si>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</si>
  <si>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</si>
  <si>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</si>
  <si>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</si>
  <si>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</si>
  <si>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</si>
  <si>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</si>
  <si>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</si>
  <si>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</si>
  <si>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</si>
  <si>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</si>
  <si>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</si>
  <si>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</si>
  <si>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</si>
  <si>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</si>
  <si>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</si>
  <si>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</si>
  <si>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</si>
  <si>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</si>
  <si>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</si>
  <si>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</si>
  <si>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</si>
  <si>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</si>
  <si>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</si>
  <si>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</si>
  <si>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</si>
  <si>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</si>
  <si>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</si>
  <si>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</si>
  <si>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</si>
  <si>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</si>
  <si>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</si>
  <si>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</si>
  <si>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</si>
  <si>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</si>
  <si>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</si>
  <si>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</si>
  <si>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</si>
  <si>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</si>
  <si>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</si>
  <si>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</si>
  <si>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</si>
  <si>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</si>
  <si>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</si>
  <si>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</si>
  <si>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</si>
  <si>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</si>
  <si>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</si>
  <si>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</si>
  <si>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</si>
  <si>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</si>
  <si>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</si>
  <si>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</si>
  <si>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</si>
  <si>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</si>
  <si>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</si>
  <si>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</si>
  <si>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</si>
  <si>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</si>
  <si>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</si>
  <si>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</si>
  <si>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</si>
  <si>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</si>
  <si>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</si>
  <si>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</si>
  <si>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</si>
  <si>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</si>
  <si>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</si>
  <si>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</si>
  <si>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</si>
  <si>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</si>
  <si>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</si>
  <si>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</si>
  <si>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</si>
  <si>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</si>
  <si>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</si>
  <si>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</si>
  <si>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</si>
  <si>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</si>
  <si>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</si>
  <si>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</si>
  <si>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</si>
  <si>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</si>
  <si>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</si>
  <si>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</si>
  <si>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</si>
  <si>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</si>
  <si>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</si>
  <si>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</si>
  <si>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</si>
  <si>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</si>
  <si>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</si>
  <si>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</si>
  <si>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</si>
  <si>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</si>
  <si>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</si>
  <si>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</si>
  <si>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</si>
  <si>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</si>
  <si>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</si>
  <si>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</si>
  <si>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</si>
  <si>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</si>
  <si>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</si>
  <si>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</si>
  <si>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</si>
  <si>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</si>
  <si>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</si>
  <si>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</si>
  <si>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</si>
  <si>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</si>
  <si>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</si>
  <si>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</si>
  <si>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</si>
  <si>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</si>
  <si>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</si>
  <si>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</si>
  <si>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</si>
  <si>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</si>
  <si>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</si>
  <si>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</si>
  <si>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</si>
  <si>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</si>
  <si>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</si>
  <si>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</si>
  <si>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</si>
  <si>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</si>
  <si>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</si>
  <si>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</si>
  <si>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</si>
  <si>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</si>
  <si>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</si>
  <si>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</si>
  <si>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</si>
  <si>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</si>
  <si>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</si>
  <si>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</si>
  <si>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</si>
  <si>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</si>
  <si>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</si>
  <si>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</si>
  <si>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</si>
  <si>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</si>
  <si>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</si>
  <si>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</si>
  <si>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</si>
  <si>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</si>
  <si>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</si>
  <si>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</si>
  <si>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</si>
  <si>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</si>
  <si>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</si>
  <si>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</si>
  <si>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</si>
  <si>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</si>
  <si>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</si>
  <si>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</si>
  <si>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</si>
  <si>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</si>
  <si>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</si>
  <si>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</si>
  <si>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</si>
  <si>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</si>
  <si>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</si>
  <si>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</si>
  <si>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</si>
  <si>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</si>
  <si>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</si>
  <si>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</si>
  <si>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</si>
  <si>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</si>
  <si>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</si>
  <si>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</si>
  <si>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</si>
  <si>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</si>
  <si>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</si>
  <si>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</si>
  <si>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</si>
  <si>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</si>
  <si>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</si>
  <si>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</si>
  <si>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</si>
  <si>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</si>
  <si>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</si>
  <si>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</si>
  <si>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</si>
  <si>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</si>
  <si>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</si>
  <si>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</si>
  <si>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</si>
  <si>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</si>
  <si>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</si>
  <si>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</si>
  <si>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</si>
  <si>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</si>
  <si>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</si>
  <si>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</si>
  <si>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</si>
  <si>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</si>
  <si>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</si>
  <si>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</si>
  <si>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</si>
  <si>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</si>
  <si>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</si>
  <si>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</si>
  <si>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</si>
  <si>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</si>
  <si>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</si>
  <si>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</si>
  <si>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</si>
  <si>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</si>
  <si>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</si>
  <si>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</si>
  <si>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</si>
  <si>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</si>
  <si>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</si>
  <si>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</si>
  <si>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</si>
  <si>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</si>
  <si>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</si>
  <si>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</si>
  <si>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</si>
  <si>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</si>
  <si>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</si>
  <si>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</si>
  <si>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</si>
  <si>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</si>
  <si>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</si>
  <si>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</si>
  <si>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</si>
  <si>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</si>
  <si>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</si>
  <si>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</si>
  <si>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</si>
  <si>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</si>
  <si>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</si>
  <si>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</si>
  <si>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</si>
  <si>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</si>
  <si>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</si>
  <si>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</si>
  <si>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</si>
  <si>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</si>
  <si>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</si>
  <si>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</si>
  <si>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</si>
  <si>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</si>
  <si>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</si>
  <si>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</si>
  <si>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</si>
  <si>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</si>
  <si>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</si>
  <si>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</si>
  <si>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</si>
  <si>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</si>
  <si>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</si>
  <si>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</si>
  <si>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</si>
  <si>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</si>
  <si>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</si>
  <si>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</si>
  <si>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</si>
  <si>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</si>
  <si>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</si>
  <si>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</si>
  <si>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</si>
  <si>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</si>
  <si>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</si>
  <si>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</si>
  <si>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</si>
  <si>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</si>
  <si>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</si>
  <si>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</si>
  <si>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</si>
  <si>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</si>
  <si>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</si>
  <si>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</si>
  <si>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</si>
  <si>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</si>
  <si>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</si>
  <si>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</si>
  <si>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</si>
  <si>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</si>
  <si>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</si>
  <si>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</si>
  <si>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</si>
  <si>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</si>
  <si>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</si>
  <si>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</si>
  <si>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</si>
  <si>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</si>
  <si>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</si>
  <si>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</si>
  <si>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</si>
  <si>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</si>
  <si>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</si>
  <si>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</si>
  <si>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</si>
  <si>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</si>
  <si>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</si>
  <si>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</si>
  <si>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</si>
  <si>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</si>
  <si>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</si>
  <si>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</si>
  <si>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</si>
  <si>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</si>
  <si>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</si>
  <si>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</si>
  <si>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</si>
  <si>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</si>
  <si>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</si>
  <si>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</si>
  <si>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</si>
  <si>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</si>
  <si>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</si>
  <si>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</si>
  <si>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</si>
  <si>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</si>
  <si>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</si>
  <si>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</si>
  <si>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</si>
  <si>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</si>
  <si>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</si>
  <si>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</si>
  <si>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</si>
  <si>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</si>
  <si>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</si>
  <si>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</si>
  <si>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</si>
  <si>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</si>
  <si>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</si>
  <si>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</si>
  <si>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</si>
  <si>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</si>
  <si>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</si>
  <si>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</si>
  <si>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</si>
  <si>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</si>
  <si>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</si>
  <si>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</si>
  <si>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</si>
  <si>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</si>
  <si>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</si>
  <si>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</si>
  <si>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</si>
  <si>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</si>
  <si>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</si>
  <si>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</si>
  <si>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</si>
  <si>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</si>
  <si>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</si>
  <si>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</si>
  <si>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</si>
  <si>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</si>
  <si>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</si>
  <si>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</si>
  <si>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</si>
  <si>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</si>
  <si>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</si>
  <si>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</si>
  <si>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</si>
  <si>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</si>
  <si>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</si>
  <si>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</si>
  <si>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</si>
  <si>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</si>
  <si>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</si>
  <si>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</si>
  <si>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</si>
  <si>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</si>
  <si>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</si>
  <si>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</si>
  <si>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</si>
  <si>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</si>
  <si>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</si>
  <si>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</si>
  <si>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</si>
  <si>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</si>
  <si>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</si>
  <si>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</si>
  <si>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</si>
  <si>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</si>
  <si>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</si>
  <si>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</si>
  <si>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</si>
  <si>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</si>
  <si>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</si>
  <si>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</si>
  <si>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</si>
  <si>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</si>
  <si>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</si>
  <si>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</si>
  <si>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</si>
  <si>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</si>
  <si>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</si>
  <si>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</si>
  <si>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</si>
  <si>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</si>
  <si>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</si>
  <si>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</si>
  <si>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</si>
  <si>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</si>
  <si>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</si>
  <si>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</si>
  <si>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</si>
  <si>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</si>
  <si>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</si>
  <si>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</si>
  <si>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</si>
  <si>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</si>
  <si>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</si>
  <si>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</si>
  <si>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</si>
  <si>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</si>
  <si>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</si>
  <si>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</si>
  <si>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</si>
  <si>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</si>
  <si>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</si>
  <si>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</si>
  <si>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</si>
  <si>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</si>
  <si>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</si>
  <si>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</si>
  <si>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</si>
  <si>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</si>
  <si>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</si>
  <si>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</si>
  <si>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</si>
  <si>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</si>
  <si>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</si>
  <si>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</si>
  <si>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</si>
  <si>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</si>
  <si>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</si>
  <si>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</si>
  <si>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</si>
  <si>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</si>
  <si>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</si>
  <si>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</si>
  <si>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</si>
  <si>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</si>
  <si>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</si>
  <si>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</si>
  <si>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</si>
  <si>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</si>
  <si>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</si>
  <si>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</si>
  <si>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</si>
  <si>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</si>
  <si>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</si>
  <si>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</si>
  <si>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</si>
  <si>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</si>
  <si>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</si>
  <si>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</si>
  <si>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</si>
  <si>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</si>
  <si>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</si>
  <si>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</si>
  <si>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</si>
  <si>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</si>
  <si>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</si>
  <si>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</si>
  <si>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</si>
  <si>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</si>
  <si>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</si>
  <si>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</si>
  <si>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</si>
  <si>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</si>
  <si>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</si>
  <si>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</si>
  <si>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</si>
  <si>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</si>
  <si>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</si>
  <si>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</si>
  <si>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</si>
  <si>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</si>
  <si>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</si>
  <si>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</si>
  <si>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</si>
  <si>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</si>
  <si>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</si>
  <si>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</si>
  <si>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</si>
  <si>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</si>
  <si>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</si>
  <si>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</si>
  <si>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</si>
  <si>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</si>
  <si>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</si>
  <si>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</si>
  <si>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</si>
  <si>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</si>
  <si>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</si>
  <si>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</si>
  <si>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</si>
  <si>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</si>
  <si>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</si>
  <si>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</si>
  <si>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</si>
  <si>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</si>
  <si>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</si>
  <si>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</si>
  <si>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</si>
  <si>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</si>
  <si>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</si>
  <si>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</si>
  <si>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</si>
  <si>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</si>
  <si>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</si>
  <si>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</si>
  <si>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</si>
  <si>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</si>
  <si>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</si>
  <si>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</si>
  <si>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</si>
  <si>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</si>
  <si>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</si>
  <si>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</si>
  <si>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</si>
  <si>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</si>
  <si>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</si>
  <si>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</si>
  <si>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</si>
  <si>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</si>
  <si>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</si>
  <si>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</si>
  <si>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</si>
  <si>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</si>
  <si>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</si>
  <si>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</si>
  <si>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</si>
  <si>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</si>
  <si>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</si>
  <si>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</si>
  <si>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</si>
  <si>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</si>
  <si>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</si>
  <si>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</si>
  <si>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</si>
  <si>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</si>
  <si>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</si>
  <si>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</si>
  <si>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</si>
  <si>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</si>
  <si>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</si>
  <si>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</si>
  <si>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</si>
  <si>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</si>
  <si>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</si>
  <si>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</si>
  <si>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</si>
  <si>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</si>
  <si>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</si>
  <si>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</si>
  <si>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</si>
  <si>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</si>
  <si>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</si>
  <si>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</si>
  <si>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</si>
  <si>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</si>
  <si>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</si>
  <si>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</si>
  <si>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</si>
  <si>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</si>
  <si>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</si>
  <si>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</si>
  <si>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</si>
  <si>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</si>
  <si>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</si>
  <si>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</si>
  <si>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</si>
  <si>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</si>
  <si>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</si>
  <si>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</si>
  <si>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</si>
  <si>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</si>
  <si>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</si>
  <si>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</si>
  <si>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</si>
  <si>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</si>
  <si>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</si>
  <si>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</si>
  <si>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</si>
  <si>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</si>
  <si>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</si>
  <si>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</si>
  <si>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</si>
  <si>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</si>
  <si>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</si>
  <si>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</si>
  <si>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</si>
  <si>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</si>
  <si>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</si>
  <si>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</si>
  <si>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</si>
  <si>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</si>
  <si>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</si>
  <si>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</si>
  <si>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</si>
  <si>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</si>
  <si>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</si>
  <si>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</si>
  <si>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</si>
  <si>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</si>
  <si>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</si>
  <si>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</si>
  <si>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</si>
  <si>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</si>
  <si>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</si>
  <si>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</si>
  <si>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</si>
  <si>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</si>
  <si>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</si>
  <si>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</si>
  <si>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</si>
  <si>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</si>
  <si>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</si>
  <si>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</si>
  <si>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</si>
  <si>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</si>
  <si>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</si>
  <si>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</si>
  <si>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</si>
  <si>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</si>
  <si>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</si>
  <si>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</si>
  <si>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</si>
  <si>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</si>
  <si>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</si>
  <si>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</si>
  <si>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</si>
  <si>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</si>
  <si>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</si>
  <si>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</si>
  <si>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</si>
  <si>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</si>
  <si>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</si>
  <si>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</si>
  <si>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</si>
  <si>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</si>
  <si>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</si>
  <si>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</si>
  <si>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</si>
  <si>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</si>
  <si>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</si>
  <si>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</si>
  <si>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</si>
  <si>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</si>
  <si>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</si>
  <si>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</si>
  <si>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</si>
  <si>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</si>
  <si>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</si>
  <si>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</si>
  <si>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</si>
  <si>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</si>
  <si>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</si>
  <si>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</si>
  <si>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</si>
  <si>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</si>
  <si>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</si>
  <si>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</si>
  <si>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</si>
  <si>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</si>
  <si>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</si>
  <si>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</si>
  <si>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</si>
  <si>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</si>
  <si>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</si>
  <si>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</si>
  <si>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</si>
  <si>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</si>
  <si>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</si>
  <si>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</si>
  <si>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</si>
  <si>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</si>
  <si>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</si>
  <si>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</si>
  <si>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</si>
  <si>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</si>
  <si>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</si>
  <si>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</si>
  <si>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</si>
  <si>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</si>
  <si>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</si>
  <si>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</si>
  <si>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</si>
  <si>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</si>
  <si>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</si>
  <si>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</si>
  <si>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</si>
  <si>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</si>
  <si>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</si>
  <si>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</si>
  <si>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</si>
  <si>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</si>
  <si>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</si>
  <si>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</si>
  <si>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</si>
  <si>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</si>
  <si>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</si>
  <si>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</si>
  <si>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</si>
  <si>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</si>
  <si>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</si>
  <si>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</si>
  <si>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</si>
  <si>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</si>
  <si>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</si>
  <si>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</si>
  <si>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</si>
  <si>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</si>
  <si>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</si>
  <si>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</si>
  <si>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</si>
  <si>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</si>
  <si>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</si>
  <si>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</si>
  <si>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</si>
  <si>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</si>
  <si>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</si>
  <si>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</si>
  <si>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</si>
  <si>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</si>
  <si>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</si>
  <si>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</si>
  <si>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</si>
  <si>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</si>
  <si>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</si>
  <si>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</si>
  <si>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</si>
  <si>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</si>
  <si>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</si>
  <si>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</si>
  <si>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</si>
  <si>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</si>
  <si>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</si>
  <si>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</si>
  <si>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</si>
  <si>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</si>
  <si>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</si>
  <si>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</si>
  <si>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</si>
  <si>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</si>
  <si>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</si>
  <si>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</si>
  <si>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</si>
  <si>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</si>
  <si>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</si>
  <si>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</si>
  <si>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</si>
  <si>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</si>
  <si>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</si>
  <si>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</si>
  <si>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</si>
  <si>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</si>
  <si>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</si>
  <si>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</si>
  <si>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</si>
  <si>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</si>
  <si>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</si>
  <si>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</si>
  <si>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</si>
  <si>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</si>
  <si>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</si>
  <si>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</si>
  <si>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</si>
  <si>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</si>
  <si>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</si>
  <si>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</si>
  <si>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</si>
  <si>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</si>
  <si>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</si>
  <si>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</si>
  <si>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</si>
  <si>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</si>
  <si>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</si>
  <si>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</si>
  <si>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</si>
  <si>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</si>
  <si>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</si>
  <si>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</si>
  <si>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</si>
  <si>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</si>
  <si>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</si>
  <si>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</si>
  <si>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</si>
  <si>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</si>
  <si>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</si>
  <si>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</si>
  <si>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</si>
  <si>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</si>
  <si>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</si>
  <si>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</si>
  <si>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</si>
  <si>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</si>
  <si>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</si>
  <si>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</si>
  <si>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</si>
  <si>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</si>
  <si>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</si>
  <si>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</si>
  <si>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</si>
  <si>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</si>
  <si>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</si>
  <si>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</si>
  <si>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</si>
  <si>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</si>
  <si>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</si>
  <si>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</si>
  <si>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</si>
  <si>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</si>
  <si>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</si>
  <si>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</si>
  <si>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</si>
  <si>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</si>
  <si>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</si>
  <si>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</si>
  <si>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</si>
  <si>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</si>
  <si>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</si>
  <si>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</si>
  <si>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</si>
  <si>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</si>
  <si>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</si>
  <si>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</si>
  <si>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</si>
  <si>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</si>
  <si>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</si>
  <si>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</si>
  <si>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</si>
  <si>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</si>
  <si>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</si>
  <si>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</si>
  <si>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</si>
  <si>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</si>
  <si>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</si>
  <si>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</si>
  <si>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</si>
  <si>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</si>
  <si>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</si>
  <si>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</si>
  <si>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</si>
  <si>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</si>
  <si>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</si>
  <si>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</si>
  <si>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</si>
  <si>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</si>
  <si>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</si>
  <si>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</si>
  <si>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</si>
  <si>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</si>
  <si>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</si>
  <si>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</si>
  <si>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</si>
  <si>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</si>
  <si>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</si>
  <si>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</si>
  <si>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</si>
  <si>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</si>
  <si>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</si>
  <si>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</si>
  <si>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</si>
  <si>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</si>
  <si>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</si>
  <si>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</si>
  <si>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</si>
  <si>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</si>
  <si>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</si>
  <si>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</si>
  <si>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</si>
  <si>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</si>
  <si>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</si>
  <si>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</si>
  <si>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</si>
  <si>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</si>
  <si>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</si>
  <si>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</si>
  <si>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</si>
  <si>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</si>
  <si>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</si>
  <si>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</si>
  <si>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</si>
  <si>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</si>
  <si>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</si>
  <si>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</si>
  <si>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</si>
  <si>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</si>
  <si>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</si>
  <si>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</si>
  <si>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</si>
  <si>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</si>
  <si>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</si>
  <si>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</si>
  <si>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</si>
  <si>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</si>
  <si>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</si>
  <si>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</si>
  <si>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</si>
  <si>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</si>
  <si>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</si>
  <si>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</si>
  <si>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</si>
  <si>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</si>
  <si>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</si>
  <si>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</si>
  <si>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</si>
  <si>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</si>
  <si>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</si>
  <si>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</si>
  <si>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</si>
  <si>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</si>
  <si>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</si>
  <si>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</si>
  <si>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</si>
  <si>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</si>
  <si>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</si>
  <si>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</si>
  <si>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</si>
  <si>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</si>
  <si>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</si>
  <si>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</si>
  <si>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</si>
  <si>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</si>
  <si>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</si>
  <si>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</si>
  <si>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</si>
  <si>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</si>
  <si>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</si>
  <si>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</si>
  <si>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</si>
  <si>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</si>
  <si>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</si>
  <si>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</si>
  <si>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</si>
  <si>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</si>
  <si>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</si>
  <si>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</si>
  <si>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</si>
  <si>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</si>
  <si>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</si>
  <si>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</si>
  <si>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</si>
  <si>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</si>
  <si>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</si>
  <si>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</si>
  <si>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</si>
  <si>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</si>
  <si>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</si>
  <si>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</si>
  <si>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</si>
  <si>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</si>
  <si>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</si>
  <si>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</si>
  <si>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</si>
  <si>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</si>
  <si>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</si>
  <si>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</si>
  <si>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</si>
  <si>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</si>
  <si>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</si>
  <si>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</si>
  <si>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</si>
  <si>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</si>
  <si>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</si>
  <si>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</si>
  <si>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</si>
  <si>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</si>
  <si>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</si>
  <si>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</si>
  <si>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</si>
  <si>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</si>
  <si>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</si>
  <si>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</si>
  <si>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</si>
  <si>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</si>
  <si>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</si>
  <si>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</si>
  <si>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</si>
  <si>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</si>
  <si>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</si>
  <si>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</si>
  <si>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</si>
  <si>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</si>
  <si>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</si>
  <si>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</si>
  <si>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</si>
  <si>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</si>
  <si>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</si>
  <si>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</si>
  <si>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</si>
  <si>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</si>
  <si>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</si>
  <si>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</si>
  <si>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</si>
  <si>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</si>
  <si>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</si>
  <si>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</si>
  <si>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</si>
  <si>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</si>
  <si>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</si>
  <si>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</si>
  <si>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</si>
  <si>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</si>
  <si>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</si>
  <si>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</si>
  <si>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</si>
  <si>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</si>
  <si>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</si>
  <si>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</si>
  <si>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</si>
  <si>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</si>
  <si>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</si>
  <si>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</si>
  <si>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</si>
  <si>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</si>
  <si>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</si>
  <si>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</si>
  <si>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</si>
  <si>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</si>
  <si>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</si>
  <si>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</si>
  <si>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</si>
  <si>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</si>
  <si>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</si>
  <si>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</si>
  <si>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</si>
  <si>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</si>
  <si>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</si>
  <si>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</si>
  <si>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</si>
  <si>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</si>
  <si>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</si>
  <si>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</si>
  <si>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</si>
  <si>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</si>
  <si>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</si>
  <si>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</si>
  <si>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</si>
  <si>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</si>
  <si>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</si>
  <si>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</si>
  <si>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</si>
  <si>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</si>
  <si>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</si>
  <si>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</si>
  <si>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</si>
  <si>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</si>
  <si>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</si>
  <si>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</si>
  <si>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</si>
  <si>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</si>
  <si>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</si>
  <si>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</si>
  <si>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</si>
  <si>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</si>
  <si>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</si>
  <si>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</si>
  <si>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</si>
  <si>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</si>
  <si>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</si>
  <si>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</si>
  <si>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</si>
  <si>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</si>
  <si>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</si>
  <si>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</si>
  <si>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</si>
  <si>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</si>
  <si>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</si>
  <si>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</si>
  <si>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</si>
  <si>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</si>
  <si>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</si>
  <si>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</si>
  <si>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</si>
  <si>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</si>
  <si>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</si>
  <si>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</si>
  <si>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</si>
  <si>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</si>
  <si>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</si>
  <si>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</si>
  <si>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</si>
  <si>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</si>
  <si>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</si>
  <si>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</si>
  <si>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</si>
  <si>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</si>
  <si>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</si>
  <si>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</si>
  <si>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</si>
  <si>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</si>
  <si>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</si>
  <si>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</si>
  <si>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</si>
  <si>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</si>
  <si>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</si>
  <si>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</si>
  <si>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</si>
  <si>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</si>
  <si>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</si>
  <si>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</si>
  <si>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</si>
  <si>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</si>
  <si>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</si>
  <si>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</si>
  <si>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</si>
  <si>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</si>
  <si>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</si>
  <si>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</si>
  <si>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</si>
  <si>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</si>
  <si>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</si>
  <si>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</si>
  <si>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</si>
  <si>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</si>
  <si>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</si>
  <si>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</si>
  <si>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</si>
  <si>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</si>
  <si>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</si>
  <si>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</si>
  <si>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</si>
  <si>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</si>
  <si>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</si>
  <si>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</si>
  <si>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</si>
  <si>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</si>
  <si>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</si>
  <si>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</si>
  <si>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</si>
  <si>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</si>
  <si>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</si>
  <si>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</si>
  <si>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</si>
  <si>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</si>
  <si>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</si>
  <si>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</si>
  <si>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</si>
  <si>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</si>
  <si>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</si>
  <si>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</si>
  <si>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</si>
  <si>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</si>
  <si>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</si>
  <si>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</si>
  <si>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</si>
  <si>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</si>
  <si>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</si>
  <si>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</si>
  <si>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</si>
  <si>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</si>
  <si>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</si>
  <si>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</si>
  <si>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</si>
  <si>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</si>
  <si>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</si>
  <si>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</si>
  <si>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</si>
  <si>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</si>
  <si>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</si>
  <si>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</si>
  <si>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</si>
  <si>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</si>
  <si>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</si>
  <si>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</si>
  <si>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</si>
  <si>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</si>
  <si>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</si>
  <si>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</si>
  <si>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</si>
  <si>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</si>
  <si>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</si>
  <si>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</si>
  <si>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</si>
  <si>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</si>
  <si>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</si>
  <si>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</si>
  <si>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</si>
  <si>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</si>
  <si>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</si>
  <si>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</si>
  <si>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</si>
  <si>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</si>
  <si>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</si>
  <si>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</si>
  <si>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</si>
  <si>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</si>
  <si>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</si>
  <si>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</si>
  <si>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</si>
  <si>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</si>
  <si>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</si>
  <si>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</si>
  <si>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</si>
  <si>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</si>
  <si>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</si>
  <si>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</si>
  <si>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</si>
  <si>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</si>
  <si>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</si>
  <si>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</si>
  <si>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</si>
  <si>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</si>
  <si>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</si>
  <si>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</si>
  <si>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</si>
  <si>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</si>
  <si>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</si>
  <si>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</si>
  <si>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</si>
  <si>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</si>
  <si>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</si>
  <si>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</si>
  <si>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</si>
  <si>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</si>
  <si>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</si>
  <si>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</si>
  <si>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</si>
  <si>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</si>
  <si>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</si>
  <si>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</si>
  <si>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</si>
  <si>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</si>
  <si>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</si>
  <si>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</si>
  <si>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</si>
  <si>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</si>
  <si>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</si>
  <si>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</si>
  <si>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</si>
  <si>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</si>
  <si>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</si>
  <si>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</si>
  <si>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</si>
  <si>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</si>
  <si>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</si>
  <si>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</si>
  <si>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</si>
  <si>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</si>
  <si>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</si>
  <si>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</si>
  <si>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</si>
  <si>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</si>
  <si>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</si>
  <si>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</si>
  <si>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</si>
  <si>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</si>
  <si>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</si>
  <si>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</si>
  <si>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</si>
  <si>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</si>
  <si>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</si>
  <si>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</si>
  <si>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</si>
  <si>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</si>
  <si>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</si>
  <si>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</si>
  <si>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</si>
  <si>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</si>
  <si>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</si>
  <si>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</si>
  <si>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</si>
  <si>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</si>
  <si>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</si>
  <si>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</si>
  <si>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</si>
  <si>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</si>
  <si>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</si>
  <si>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</si>
  <si>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</si>
  <si>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</si>
  <si>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</si>
  <si>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</si>
  <si>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</si>
  <si>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</si>
  <si>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</si>
  <si>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</si>
  <si>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</si>
  <si>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</si>
  <si>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</si>
  <si>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</si>
  <si>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</si>
  <si>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</si>
  <si>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</si>
  <si>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</si>
  <si>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</si>
  <si>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</si>
  <si>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</si>
  <si>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</si>
  <si>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</si>
  <si>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</si>
  <si>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</si>
  <si>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</si>
  <si>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</si>
  <si>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</si>
  <si>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</si>
  <si>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</si>
  <si>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</si>
  <si>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</si>
  <si>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</si>
  <si>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</si>
  <si>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</si>
  <si>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</si>
  <si>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</si>
  <si>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</si>
  <si>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</si>
  <si>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</si>
  <si>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</si>
  <si>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</si>
  <si>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</si>
  <si>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</si>
  <si>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</si>
  <si>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</si>
  <si>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</si>
  <si>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</si>
  <si>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</si>
  <si>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</si>
  <si>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</si>
  <si>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</si>
  <si>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</si>
  <si>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</si>
  <si>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</si>
  <si>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</si>
  <si>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</si>
  <si>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</si>
  <si>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</si>
  <si>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</si>
  <si>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</si>
  <si>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</si>
  <si>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</si>
  <si>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</si>
  <si>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</si>
  <si>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</si>
  <si>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</si>
  <si>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</si>
  <si>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</si>
  <si>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</si>
  <si>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</si>
  <si>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</si>
  <si>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</si>
  <si>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</si>
  <si>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</si>
  <si>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</si>
  <si>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</si>
  <si>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</si>
  <si>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</si>
  <si>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</si>
  <si>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</si>
  <si>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</si>
  <si>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</si>
  <si>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</si>
  <si>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</si>
  <si>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</si>
  <si>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</si>
  <si>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</si>
  <si>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</si>
  <si>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</si>
  <si>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</si>
  <si>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</si>
  <si>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</si>
  <si>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</si>
  <si>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</si>
  <si>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</si>
  <si>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</si>
  <si>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</si>
  <si>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</si>
  <si>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</si>
  <si>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</si>
  <si>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</si>
  <si>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</si>
  <si>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</si>
  <si>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</si>
  <si>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</si>
  <si>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</si>
  <si>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</si>
  <si>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</si>
  <si>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</si>
  <si>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</si>
  <si>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</si>
  <si>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</si>
  <si>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</si>
  <si>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</si>
  <si>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</si>
  <si>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</si>
  <si>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</si>
  <si>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</si>
  <si>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</si>
  <si>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</si>
  <si>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</si>
  <si>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</si>
  <si>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</si>
  <si>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</si>
  <si>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</si>
  <si>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</si>
  <si>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</si>
  <si>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</si>
  <si>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</si>
  <si>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</si>
  <si>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</si>
  <si>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</si>
  <si>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</si>
  <si>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</si>
  <si>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</si>
  <si>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</si>
  <si>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</si>
  <si>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</si>
  <si>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</si>
  <si>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</si>
  <si>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</si>
  <si>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</si>
  <si>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</si>
  <si>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</si>
  <si>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</si>
  <si>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</si>
  <si>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</si>
  <si>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</si>
  <si>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</si>
  <si>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</si>
  <si>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</si>
  <si>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</si>
  <si>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</si>
  <si>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</si>
  <si>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</si>
  <si>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</si>
  <si>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</si>
  <si>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</si>
  <si>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</si>
  <si>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</si>
  <si>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</si>
  <si>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</si>
  <si>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</si>
  <si>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</si>
  <si>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</si>
  <si>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</si>
  <si>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</si>
  <si>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</si>
  <si>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</si>
  <si>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</si>
  <si>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</si>
  <si>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</si>
  <si>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</si>
  <si>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</si>
  <si>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</si>
  <si>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</si>
  <si>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</si>
  <si>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</si>
  <si>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</si>
  <si>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</si>
  <si>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</si>
  <si>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</si>
  <si>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</si>
  <si>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</si>
  <si>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</si>
  <si>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</si>
  <si>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</si>
  <si>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</si>
  <si>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</si>
  <si>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</si>
  <si>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</si>
  <si>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</si>
  <si>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</si>
  <si>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</si>
  <si>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</si>
  <si>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</si>
  <si>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</si>
  <si>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</si>
  <si>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</si>
  <si>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</si>
  <si>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</si>
  <si>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</si>
  <si>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</si>
  <si>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</si>
  <si>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</si>
  <si>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</si>
  <si>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</si>
  <si>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</si>
  <si>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</si>
  <si>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</si>
  <si>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</si>
  <si>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</si>
  <si>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</si>
  <si>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</si>
  <si>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</si>
  <si>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</si>
  <si>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</si>
  <si>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</si>
  <si>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</si>
  <si>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</si>
  <si>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</si>
  <si>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</si>
  <si>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</si>
  <si>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</si>
  <si>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</si>
  <si>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</si>
  <si>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</si>
  <si>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</si>
  <si>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</si>
  <si>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</si>
  <si>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</si>
  <si>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</si>
  <si>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</si>
  <si>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</si>
  <si>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</si>
  <si>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</si>
  <si>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</si>
  <si>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</si>
  <si>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</si>
  <si>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</si>
  <si>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</si>
  <si>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</si>
  <si>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</si>
  <si>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</si>
  <si>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</si>
  <si>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</si>
  <si>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</si>
  <si>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</si>
  <si>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</si>
  <si>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</si>
  <si>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</si>
  <si>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</si>
  <si>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</si>
  <si>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</si>
  <si>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</si>
  <si>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</si>
  <si>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</si>
  <si>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</si>
  <si>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</si>
  <si>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</si>
  <si>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</si>
  <si>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</si>
  <si>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</si>
  <si>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</si>
  <si>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</si>
  <si>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</si>
  <si>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</si>
  <si>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</si>
  <si>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</si>
  <si>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</si>
  <si>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</si>
  <si>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</si>
  <si>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</si>
  <si>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</si>
  <si>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</si>
  <si>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</si>
  <si>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</si>
  <si>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</si>
  <si>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</si>
  <si>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</si>
  <si>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</si>
  <si>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</si>
  <si>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</si>
  <si>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</si>
  <si>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</si>
  <si>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</si>
  <si>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</si>
  <si>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</si>
  <si>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</si>
  <si>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</si>
  <si>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</si>
  <si>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</si>
  <si>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</si>
  <si>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</si>
  <si>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</si>
  <si>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</si>
  <si>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</si>
  <si>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</si>
  <si>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</si>
  <si>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</si>
  <si>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</si>
  <si>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</si>
  <si>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</si>
  <si>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</si>
  <si>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</si>
  <si>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</si>
  <si>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</si>
  <si>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</si>
  <si>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</si>
  <si>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</si>
  <si>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</si>
  <si>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</si>
  <si>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</si>
  <si>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</si>
  <si>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</si>
  <si>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</si>
  <si>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</si>
  <si>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</si>
  <si>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</si>
  <si>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</si>
  <si>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</si>
  <si>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</si>
  <si>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</si>
  <si>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</si>
  <si>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</si>
  <si>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</si>
  <si>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</si>
  <si>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</si>
  <si>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</si>
  <si>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</si>
  <si>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</si>
  <si>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</si>
  <si>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</si>
  <si>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</si>
  <si>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</si>
  <si>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</si>
  <si>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</si>
  <si>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</si>
  <si>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</si>
  <si>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</si>
  <si>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</si>
  <si>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</si>
  <si>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</si>
  <si>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</si>
  <si>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</si>
  <si>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</si>
  <si>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</si>
  <si>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</si>
  <si>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</si>
  <si>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</si>
  <si>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</si>
  <si>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</si>
  <si>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</si>
  <si>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</si>
  <si>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</si>
  <si>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</si>
  <si>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</si>
  <si>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</si>
  <si>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</si>
  <si>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</si>
  <si>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</si>
  <si>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</si>
  <si>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</si>
  <si>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</si>
  <si>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</si>
  <si>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</si>
  <si>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</si>
  <si>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</si>
  <si>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</si>
  <si>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</si>
  <si>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</si>
  <si>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</si>
  <si>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</si>
  <si>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</si>
  <si>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</si>
  <si>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</si>
  <si>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</si>
  <si>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</si>
  <si>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</si>
  <si>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</si>
  <si>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</si>
  <si>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</si>
  <si>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</si>
  <si>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</si>
  <si>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</si>
  <si>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</si>
  <si>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</si>
  <si>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</si>
  <si>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</si>
  <si>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</si>
  <si>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</si>
  <si>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</si>
  <si>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</si>
  <si>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</si>
  <si>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</si>
  <si>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</si>
  <si>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</si>
  <si>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</si>
  <si>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</si>
  <si>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</si>
  <si>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</si>
  <si>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</si>
  <si>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</si>
  <si>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</si>
  <si>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</si>
  <si>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</si>
  <si>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</si>
  <si>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</si>
  <si>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</si>
  <si>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</si>
  <si>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</si>
  <si>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</si>
  <si>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</si>
  <si>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</si>
  <si>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</si>
  <si>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</si>
  <si>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</si>
  <si>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</si>
  <si>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</si>
  <si>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</si>
  <si>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</si>
  <si>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</si>
  <si>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</si>
  <si>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</si>
  <si>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</si>
  <si>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</si>
  <si>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</si>
  <si>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</si>
  <si>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</si>
  <si>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</si>
  <si>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</si>
  <si>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</si>
  <si>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</si>
  <si>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</si>
  <si>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</si>
  <si>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</si>
  <si>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</si>
  <si>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</si>
  <si>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</si>
  <si>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</si>
  <si>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</si>
  <si>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</si>
  <si>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</si>
  <si>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</si>
  <si>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</si>
  <si>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</si>
  <si>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</si>
  <si>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</si>
  <si>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</si>
  <si>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</si>
  <si>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</si>
  <si>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</si>
  <si>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</si>
  <si>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</si>
  <si>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</si>
  <si>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</si>
  <si>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</si>
  <si>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</si>
  <si>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</si>
  <si>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</si>
  <si>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</si>
  <si>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</si>
  <si>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</si>
  <si>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</si>
  <si>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</si>
  <si>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</si>
  <si>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</si>
  <si>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</si>
  <si>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</si>
  <si>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</si>
  <si>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</si>
  <si>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</si>
  <si>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</si>
  <si>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</si>
  <si>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</si>
  <si>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</si>
  <si>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</si>
  <si>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</si>
  <si>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</si>
  <si>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</si>
  <si>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</si>
  <si>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</si>
  <si>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</si>
  <si>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</si>
  <si>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</si>
  <si>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</si>
  <si>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</si>
  <si>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</si>
  <si>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</si>
  <si>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</si>
  <si>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</si>
  <si>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</si>
  <si>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</si>
  <si>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</si>
  <si>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</si>
  <si>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</si>
  <si>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</si>
  <si>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</si>
  <si>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</si>
  <si>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</si>
  <si>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</si>
  <si>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</si>
  <si>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</si>
  <si>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</si>
  <si>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</si>
  <si>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</si>
  <si>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</si>
  <si>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</si>
  <si>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</si>
  <si>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</si>
  <si>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</si>
  <si>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</si>
  <si>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</si>
  <si>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</si>
  <si>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</si>
  <si>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</si>
  <si>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</si>
  <si>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</si>
  <si>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</si>
  <si>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</si>
  <si>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</si>
  <si>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</si>
  <si>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</si>
  <si>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</si>
  <si>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</si>
  <si>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</si>
  <si>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</si>
  <si>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</si>
  <si>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</si>
  <si>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</si>
  <si>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</si>
  <si>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</si>
  <si>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</si>
  <si>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</si>
  <si>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</si>
  <si>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</si>
  <si>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</si>
  <si>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</si>
  <si>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</si>
  <si>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</si>
  <si>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</si>
  <si>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</si>
  <si>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</si>
  <si>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</si>
  <si>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</si>
  <si>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</si>
  <si>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</si>
  <si>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</si>
  <si>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</si>
  <si>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</si>
  <si>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</si>
  <si>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</si>
  <si>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</si>
  <si>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</si>
  <si>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</si>
  <si>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</si>
  <si>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</si>
  <si>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</si>
  <si>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</si>
  <si>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</si>
  <si>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</si>
  <si>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</si>
  <si>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</si>
  <si>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</si>
  <si>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</si>
  <si>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</si>
  <si>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</si>
  <si>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</si>
  <si>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</si>
  <si>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</si>
  <si>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</si>
  <si>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</si>
  <si>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</si>
  <si>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</si>
  <si>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</si>
  <si>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</si>
  <si>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</si>
  <si>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</si>
  <si>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</si>
  <si>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</si>
  <si>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</si>
  <si>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</si>
  <si>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</si>
  <si>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</si>
  <si>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</si>
  <si>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</si>
  <si>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</si>
  <si>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</si>
  <si>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</si>
  <si>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</si>
  <si>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</si>
  <si>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</si>
  <si>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</si>
  <si>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</si>
  <si>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</si>
  <si>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</si>
  <si>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</si>
  <si>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</si>
  <si>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</si>
  <si>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</si>
  <si>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</si>
  <si>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</si>
  <si>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</si>
  <si>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</si>
  <si>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</si>
  <si>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</si>
  <si>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</si>
  <si>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</si>
  <si>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</si>
  <si>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</si>
  <si>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</si>
  <si>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</si>
  <si>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</si>
  <si>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</si>
  <si>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</si>
  <si>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</si>
  <si>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</si>
  <si>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</si>
  <si>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</si>
  <si>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</si>
  <si>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</si>
  <si>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</si>
  <si>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</si>
  <si>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</si>
  <si>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</si>
  <si>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</si>
  <si>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</si>
  <si>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</si>
  <si>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</si>
  <si>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</si>
  <si>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</si>
  <si>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</si>
  <si>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</si>
  <si>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</si>
  <si>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</si>
  <si>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</si>
  <si>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</si>
  <si>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</si>
  <si>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</si>
  <si>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</si>
  <si>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</si>
  <si>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</si>
  <si>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</si>
  <si>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</si>
  <si>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</si>
  <si>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</si>
  <si>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</si>
  <si>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</si>
  <si>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</si>
  <si>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</si>
  <si>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</si>
  <si>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</si>
  <si>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</si>
  <si>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</si>
  <si>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</si>
  <si>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</si>
  <si>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</si>
  <si>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</si>
  <si>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</si>
  <si>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</si>
  <si>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</si>
  <si>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</si>
  <si>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</si>
  <si>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</si>
  <si>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</si>
  <si>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</si>
  <si>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</si>
  <si>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</si>
  <si>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</si>
  <si>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</si>
  <si>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</si>
  <si>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</si>
  <si>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</si>
  <si>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</si>
  <si>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</si>
  <si>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</si>
  <si>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</si>
  <si>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</si>
  <si>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</si>
  <si>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</si>
  <si>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</si>
  <si>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</si>
  <si>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</si>
  <si>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</si>
  <si>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</si>
  <si>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</si>
  <si>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</si>
  <si>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</si>
  <si>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</si>
  <si>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</si>
  <si>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</si>
  <si>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</si>
  <si>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</si>
  <si>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</si>
  <si>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</si>
  <si>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</si>
  <si>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</si>
  <si>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</si>
  <si>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</si>
  <si>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</si>
  <si>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</si>
  <si>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</si>
  <si>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</si>
  <si>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</si>
  <si>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</si>
  <si>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</si>
  <si>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</si>
  <si>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</si>
  <si>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</si>
  <si>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</si>
  <si>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</si>
  <si>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</si>
  <si>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</si>
  <si>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</si>
  <si>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</si>
  <si>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</si>
  <si>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</si>
  <si>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</si>
  <si>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</si>
  <si>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</si>
  <si>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</si>
  <si>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</si>
  <si>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</si>
  <si>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</si>
  <si>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</si>
  <si>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</si>
  <si>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</si>
  <si>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</si>
  <si>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</si>
  <si>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</si>
  <si>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</si>
  <si>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</si>
  <si>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</si>
  <si>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</si>
  <si>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</si>
  <si>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</si>
  <si>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</si>
  <si>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</si>
  <si>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</si>
  <si>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</si>
  <si>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</si>
  <si>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</si>
  <si>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</si>
  <si>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</si>
  <si>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</si>
  <si>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</si>
  <si>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</si>
  <si>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</si>
  <si>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</si>
  <si>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</si>
  <si>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</si>
  <si>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</si>
  <si>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</si>
  <si>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</si>
  <si>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</si>
  <si>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</si>
  <si>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</si>
  <si>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</si>
  <si>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</si>
  <si>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</si>
  <si>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</si>
  <si>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</si>
  <si>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</si>
  <si>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</si>
  <si>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</si>
  <si>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</si>
  <si>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</si>
  <si>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</si>
  <si>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</si>
  <si>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</si>
  <si>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</si>
  <si>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</si>
  <si>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</si>
  <si>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</si>
  <si>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</si>
  <si>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</si>
  <si>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</si>
  <si>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</si>
  <si>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</si>
  <si>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</si>
  <si>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</si>
  <si>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</si>
  <si>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</si>
  <si>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</si>
  <si>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</si>
  <si>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</si>
  <si>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</si>
  <si>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</si>
  <si>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</si>
  <si>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</si>
  <si>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</si>
  <si>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</si>
  <si>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</si>
  <si>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</si>
  <si>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</si>
  <si>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</si>
  <si>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</si>
  <si>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</si>
  <si>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</si>
  <si>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</si>
  <si>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</si>
  <si>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</si>
  <si>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</si>
  <si>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</si>
  <si>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</si>
  <si>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</si>
  <si>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</si>
  <si>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</si>
  <si>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</si>
  <si>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</si>
  <si>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</si>
  <si>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</si>
  <si>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</si>
  <si>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</si>
  <si>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</si>
  <si>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</si>
  <si>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</si>
  <si>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</si>
  <si>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</si>
  <si>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</si>
  <si>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</si>
  <si>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</si>
  <si>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</si>
  <si>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</si>
  <si>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</si>
  <si>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</si>
  <si>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</si>
  <si>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</si>
  <si>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</si>
  <si>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</si>
  <si>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</si>
  <si>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</si>
  <si>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</si>
  <si>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</si>
  <si>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</si>
  <si>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</si>
  <si>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</si>
  <si>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</si>
  <si>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</si>
  <si>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</si>
  <si>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</si>
  <si>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</si>
  <si>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</si>
  <si>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</si>
  <si>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</si>
  <si>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</si>
  <si>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</si>
  <si>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</si>
  <si>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</si>
  <si>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</si>
  <si>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</si>
  <si>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</si>
  <si>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</si>
  <si>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</si>
  <si>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</si>
  <si>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</si>
  <si>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</si>
  <si>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</si>
  <si>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</si>
  <si>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</si>
  <si>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</si>
  <si>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</si>
  <si>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</si>
  <si>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</si>
  <si>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</si>
  <si>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</si>
  <si>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</si>
  <si>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</si>
  <si>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</si>
  <si>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</si>
  <si>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</si>
  <si>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</si>
  <si>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</si>
  <si>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</si>
  <si>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</si>
  <si>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</si>
  <si>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</si>
  <si>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</si>
  <si>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</si>
  <si>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</si>
  <si>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</si>
  <si>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</si>
  <si>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</si>
  <si>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</si>
  <si>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</si>
  <si>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</si>
  <si>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</si>
  <si>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</si>
  <si>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</si>
  <si>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</si>
  <si>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</si>
  <si>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</si>
  <si>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</si>
  <si>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</si>
  <si>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</si>
  <si>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</si>
  <si>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</si>
  <si>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</si>
  <si>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</si>
  <si>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</si>
  <si>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</si>
  <si>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</si>
  <si>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</si>
  <si>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</si>
  <si>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</si>
  <si>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</si>
  <si>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</si>
  <si>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</si>
  <si>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</si>
  <si>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</si>
  <si>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</si>
  <si>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</si>
  <si>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</si>
  <si>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</si>
  <si>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</si>
  <si>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</si>
  <si>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</si>
  <si>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</si>
  <si>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</si>
  <si>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</si>
  <si>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</si>
  <si>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</si>
  <si>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</si>
  <si>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</si>
  <si>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</si>
  <si>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</si>
  <si>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</si>
  <si>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</si>
  <si>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</si>
  <si>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</si>
  <si>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</si>
  <si>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</si>
  <si>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</si>
  <si>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</si>
  <si>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</si>
  <si>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</si>
  <si>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</si>
  <si>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</si>
  <si>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</si>
  <si>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</si>
  <si>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</si>
  <si>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</si>
  <si>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</si>
  <si>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</si>
  <si>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</si>
  <si>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</si>
  <si>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</si>
  <si>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</si>
  <si>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</si>
  <si>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</si>
  <si>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</si>
  <si>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</si>
  <si>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</si>
  <si>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</si>
  <si>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</si>
  <si>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</si>
  <si>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</si>
  <si>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</si>
  <si>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</si>
  <si>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</si>
  <si>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</si>
  <si>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</si>
  <si>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</si>
  <si>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</si>
  <si>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</si>
  <si>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</si>
  <si>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</si>
  <si>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</si>
  <si>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</si>
  <si>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</si>
  <si>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</si>
  <si>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</si>
  <si>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</si>
  <si>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</si>
  <si>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</si>
  <si>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</si>
  <si>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</si>
  <si>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</si>
  <si>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</si>
  <si>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</si>
  <si>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</si>
  <si>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</si>
  <si>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</si>
  <si>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</si>
  <si>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</si>
  <si>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</si>
  <si>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</si>
  <si>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</si>
  <si>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</si>
  <si>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</si>
  <si>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</si>
  <si>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</si>
  <si>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</si>
  <si>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</si>
  <si>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</si>
  <si>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</si>
  <si>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</si>
  <si>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</si>
  <si>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</si>
  <si>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</si>
  <si>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</si>
  <si>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</si>
  <si>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</si>
  <si>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</si>
  <si>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</si>
  <si>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</si>
  <si>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</si>
  <si>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</si>
  <si>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</si>
  <si>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</si>
  <si>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</si>
  <si>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</si>
  <si>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</si>
  <si>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</si>
  <si>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</si>
  <si>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</si>
  <si>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</si>
  <si>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</si>
  <si>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</si>
  <si>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</si>
  <si>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</si>
  <si>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</si>
  <si>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</si>
  <si>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</si>
  <si>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</si>
  <si>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</si>
  <si>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</si>
  <si>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</si>
  <si>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</si>
  <si>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</si>
  <si>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</si>
  <si>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</si>
  <si>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</si>
  <si>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</si>
  <si>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</si>
  <si>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</si>
  <si>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</si>
  <si>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</si>
  <si>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</si>
  <si>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</si>
  <si>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</si>
  <si>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</si>
  <si>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</si>
  <si>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</si>
  <si>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</si>
  <si>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</si>
  <si>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</si>
  <si>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</si>
  <si>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</si>
  <si>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</si>
  <si>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</si>
  <si>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</si>
  <si>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</si>
  <si>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</si>
  <si>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</si>
  <si>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</si>
  <si>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</si>
  <si>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</si>
  <si>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</si>
  <si>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</si>
  <si>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</si>
  <si>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</si>
  <si>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</si>
  <si>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</si>
  <si>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</si>
  <si>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</si>
  <si>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</si>
  <si>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</si>
  <si>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</si>
  <si>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</si>
  <si>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</si>
  <si>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</si>
  <si>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</si>
  <si>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</si>
  <si>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</si>
  <si>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</si>
  <si>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</si>
  <si>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</si>
  <si>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</si>
  <si>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</si>
  <si>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</si>
  <si>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</si>
  <si>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</si>
  <si>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</si>
  <si>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</si>
  <si>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</si>
  <si>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</si>
  <si>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</si>
  <si>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</si>
  <si>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</si>
  <si>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</si>
  <si>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</si>
  <si>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</si>
  <si>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</si>
  <si>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</si>
  <si>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</si>
  <si>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</si>
  <si>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</si>
  <si>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</si>
  <si>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</si>
  <si>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</si>
  <si>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</si>
  <si>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</si>
  <si>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</si>
  <si>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</si>
  <si>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</si>
  <si>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</si>
  <si>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</si>
  <si>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</si>
  <si>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</si>
  <si>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</si>
  <si>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</si>
  <si>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</si>
  <si>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</si>
  <si>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</si>
  <si>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</si>
  <si>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</si>
  <si>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</si>
  <si>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</si>
  <si>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</si>
  <si>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</si>
  <si>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</si>
  <si>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</si>
  <si>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</si>
  <si>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</si>
  <si>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</si>
  <si>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</si>
  <si>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</si>
  <si>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</si>
  <si>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</si>
  <si>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</si>
  <si>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</si>
  <si>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</si>
  <si>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</si>
  <si>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</si>
  <si>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</si>
  <si>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</si>
  <si>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</si>
  <si>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</si>
  <si>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</si>
  <si>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</si>
  <si>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</si>
  <si>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</si>
  <si>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</si>
  <si>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</si>
  <si>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</si>
  <si>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</si>
  <si>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</si>
  <si>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</si>
  <si>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</si>
  <si>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</si>
  <si>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</si>
  <si>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</si>
  <si>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</si>
  <si>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</si>
  <si>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</si>
  <si>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</si>
  <si>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</si>
  <si>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</si>
  <si>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</si>
  <si>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</si>
  <si>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</si>
  <si>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</si>
  <si>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</si>
  <si>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</si>
  <si>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</si>
  <si>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</si>
  <si>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</si>
  <si>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</si>
  <si>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</si>
  <si>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</si>
  <si>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</si>
  <si>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</si>
  <si>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</si>
  <si>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</si>
  <si>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</si>
  <si>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</si>
  <si>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</si>
  <si>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</si>
  <si>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</si>
  <si>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</si>
  <si>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</si>
  <si>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</si>
  <si>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</si>
  <si>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</si>
  <si>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</si>
  <si>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</si>
  <si>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</si>
  <si>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</si>
  <si>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</si>
  <si>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</si>
  <si>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</si>
  <si>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</si>
  <si>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</si>
  <si>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</si>
  <si>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</si>
  <si>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</si>
  <si>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</si>
  <si>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</si>
  <si>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</si>
  <si>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</si>
  <si>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</si>
  <si>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</si>
  <si>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</si>
  <si>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</si>
  <si>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</si>
  <si>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</si>
  <si>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</si>
  <si>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</si>
  <si>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</si>
  <si>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</si>
  <si>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</si>
  <si>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</si>
  <si>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</si>
  <si>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</si>
  <si>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</si>
  <si>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</si>
  <si>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</si>
  <si>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</si>
  <si>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</si>
  <si>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</si>
  <si>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</si>
  <si>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</si>
  <si>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</si>
  <si>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</si>
  <si>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</si>
  <si>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</si>
  <si>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</si>
  <si>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</si>
  <si>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</si>
  <si>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</si>
  <si>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</si>
  <si>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</si>
  <si>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</si>
  <si>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</si>
  <si>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</si>
  <si>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</si>
  <si>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</si>
  <si>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</si>
  <si>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</si>
  <si>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</si>
  <si>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</si>
  <si>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</si>
  <si>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</si>
  <si>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</si>
  <si>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</si>
  <si>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</si>
  <si>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</si>
  <si>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</si>
  <si>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</si>
  <si>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</si>
  <si>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</si>
  <si>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</si>
  <si>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</si>
  <si>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</si>
  <si>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</si>
  <si>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</si>
  <si>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</si>
  <si>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</si>
  <si>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</si>
  <si>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</si>
  <si>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</si>
  <si>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</si>
  <si>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</si>
  <si>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</si>
  <si>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</si>
  <si>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</si>
  <si>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</si>
  <si>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</si>
  <si>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</si>
  <si>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</si>
  <si>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</si>
  <si>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</si>
  <si>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</si>
  <si>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</si>
  <si>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</si>
  <si>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</si>
  <si>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</si>
  <si>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</si>
  <si>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</si>
  <si>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</si>
  <si>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</si>
  <si>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</si>
  <si>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</si>
  <si>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</si>
  <si>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</si>
  <si>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</si>
  <si>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</si>
  <si>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</si>
  <si>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</si>
  <si>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</si>
  <si>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</si>
  <si>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</si>
  <si>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</si>
  <si>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</si>
  <si>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</si>
  <si>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</si>
  <si>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</si>
  <si>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</si>
  <si>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</si>
  <si>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</si>
  <si>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</si>
  <si>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</si>
  <si>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</si>
  <si>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</si>
  <si>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</si>
  <si>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</si>
  <si>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</si>
  <si>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</si>
  <si>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</si>
  <si>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</si>
  <si>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</si>
  <si>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</si>
  <si>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</si>
  <si>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</si>
  <si>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</si>
  <si>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</si>
  <si>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</si>
  <si>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</si>
  <si>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</si>
  <si>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</si>
  <si>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</si>
  <si>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</si>
  <si>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</si>
  <si>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</si>
  <si>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</si>
  <si>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</si>
  <si>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</si>
  <si>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</si>
  <si>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</si>
  <si>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</si>
  <si>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</si>
  <si>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</si>
  <si>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</si>
  <si>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</si>
  <si>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</si>
  <si>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</si>
  <si>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</si>
  <si>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</si>
  <si>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</si>
  <si>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</si>
  <si>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</si>
  <si>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</si>
  <si>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</si>
  <si>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</si>
  <si>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</si>
  <si>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</si>
  <si>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</si>
  <si>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</si>
  <si>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</si>
  <si>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</si>
  <si>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</si>
  <si>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</si>
  <si>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</si>
  <si>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</si>
  <si>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</si>
  <si>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</si>
  <si>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</si>
  <si>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</si>
  <si>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</si>
  <si>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</si>
  <si>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</si>
  <si>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</si>
  <si>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</si>
  <si>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</si>
  <si>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</si>
  <si>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</si>
  <si>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</si>
  <si>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</si>
  <si>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</si>
  <si>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</si>
  <si>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</si>
  <si>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</si>
  <si>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</si>
  <si>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</si>
  <si>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</si>
  <si>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</si>
  <si>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</si>
  <si>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</si>
  <si>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</si>
  <si>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</si>
  <si>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</si>
  <si>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</si>
  <si>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</si>
  <si>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</si>
  <si>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</si>
  <si>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</si>
  <si>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</si>
  <si>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</si>
  <si>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</si>
  <si>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</si>
  <si>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</si>
  <si>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</si>
  <si>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</si>
  <si>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</si>
  <si>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</si>
  <si>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</si>
  <si>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</si>
  <si>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</si>
  <si>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</si>
  <si>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</si>
  <si>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</si>
  <si>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</si>
  <si>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</si>
  <si>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</si>
  <si>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</si>
  <si>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</si>
  <si>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</si>
  <si>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</si>
  <si>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</si>
  <si>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</si>
  <si>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</si>
  <si>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</si>
  <si>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</si>
  <si>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</si>
  <si>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</si>
  <si>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</si>
  <si>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</si>
  <si>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</si>
  <si>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</si>
  <si>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</si>
  <si>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</si>
  <si>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</si>
  <si>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</si>
  <si>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</si>
  <si>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</si>
  <si>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</si>
  <si>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</si>
  <si>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</si>
  <si>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</si>
  <si>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</si>
  <si>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</si>
  <si>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</si>
  <si>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</si>
  <si>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</si>
  <si>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</si>
  <si>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</si>
  <si>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</si>
  <si>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</si>
  <si>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</si>
  <si>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</si>
  <si>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</si>
  <si>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</si>
  <si>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</si>
  <si>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</si>
  <si>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</si>
  <si>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</si>
  <si>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</si>
  <si>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</si>
  <si>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</si>
  <si>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</si>
  <si>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</si>
  <si>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</si>
  <si>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</si>
  <si>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</si>
  <si>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</si>
  <si>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</si>
  <si>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</si>
  <si>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</si>
  <si>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</si>
  <si>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</si>
  <si>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</si>
  <si>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</si>
  <si>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</si>
  <si>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</si>
  <si>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</si>
  <si>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</si>
  <si>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</si>
  <si>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</si>
  <si>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</si>
  <si>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</si>
  <si>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</si>
  <si>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</si>
  <si>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</si>
  <si>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</si>
  <si>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</si>
  <si>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</si>
  <si>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</si>
  <si>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</si>
  <si>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</si>
  <si>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</si>
  <si>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</si>
  <si>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</si>
  <si>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</si>
  <si>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</si>
  <si>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</si>
  <si>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</si>
  <si>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</si>
  <si>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</si>
  <si>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</si>
  <si>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</si>
  <si>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</si>
  <si>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</si>
  <si>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</si>
  <si>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</si>
  <si>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</si>
  <si>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</si>
  <si>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</si>
  <si>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</si>
  <si>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</si>
  <si>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</si>
  <si>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</si>
  <si>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</si>
  <si>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</si>
  <si>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</si>
  <si>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</si>
  <si>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</si>
  <si>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</si>
  <si>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</si>
  <si>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</si>
  <si>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</si>
  <si>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</si>
  <si>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</si>
  <si>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</si>
  <si>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</si>
  <si>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</si>
  <si>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</si>
  <si>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</si>
  <si>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</si>
  <si>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</si>
  <si>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</si>
  <si>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</si>
  <si>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</si>
  <si>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</si>
  <si>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</si>
  <si>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</si>
  <si>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</si>
  <si>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</si>
  <si>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</si>
  <si>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</si>
  <si>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</si>
  <si>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</si>
  <si>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</si>
  <si>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</si>
  <si>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</si>
  <si>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</si>
  <si>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</si>
  <si>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</si>
  <si>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</si>
  <si>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</si>
  <si>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</si>
  <si>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</si>
  <si>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</si>
  <si>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</si>
  <si>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</si>
  <si>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</si>
  <si>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</si>
  <si>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</si>
  <si>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</si>
  <si>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</si>
  <si>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</si>
  <si>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</si>
  <si>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</si>
  <si>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</si>
  <si>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</si>
  <si>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</si>
  <si>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</si>
  <si>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</si>
  <si>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</si>
  <si>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</si>
  <si>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</si>
  <si>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</si>
  <si>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</si>
  <si>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</si>
  <si>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</si>
  <si>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</si>
  <si>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</si>
  <si>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</si>
  <si>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</si>
  <si>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</si>
  <si>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</si>
  <si>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</si>
  <si>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</si>
  <si>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</si>
  <si>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</si>
  <si>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</si>
  <si>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</si>
  <si>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</si>
  <si>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</si>
  <si>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</si>
  <si>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</si>
  <si>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</si>
  <si>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</si>
  <si>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</si>
  <si>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</si>
  <si>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</si>
  <si>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</si>
  <si>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</si>
  <si>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</si>
  <si>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</si>
  <si>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</si>
  <si>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</si>
  <si>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</si>
  <si>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</si>
  <si>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</si>
  <si>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</si>
  <si>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</si>
  <si>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</si>
  <si>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</si>
  <si>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</si>
  <si>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</si>
  <si>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</si>
  <si>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</si>
  <si>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</si>
  <si>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</si>
  <si>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</si>
  <si>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</si>
  <si>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</si>
  <si>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</si>
  <si>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</si>
  <si>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</si>
  <si>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</si>
  <si>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</si>
  <si>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</si>
  <si>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</si>
  <si>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</si>
  <si>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</si>
  <si>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</si>
  <si>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</si>
  <si>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</si>
  <si>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</si>
  <si>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</si>
  <si>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</si>
  <si>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</si>
  <si>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</si>
  <si>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</si>
  <si>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</si>
  <si>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</si>
  <si>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</si>
  <si>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</si>
  <si>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</si>
  <si>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</si>
  <si>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</si>
  <si>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</si>
  <si>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</si>
  <si>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</si>
  <si>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</si>
  <si>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</si>
  <si>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</si>
  <si>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</si>
  <si>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</si>
  <si>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</si>
  <si>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</si>
  <si>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</si>
  <si>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</si>
  <si>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</si>
  <si>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</si>
  <si>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</si>
  <si>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</si>
  <si>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</si>
  <si>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</si>
  <si>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</si>
  <si>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</si>
  <si>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</si>
  <si>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</si>
  <si>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</si>
  <si>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</si>
  <si>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</si>
  <si>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</si>
  <si>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</si>
  <si>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</si>
  <si>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</si>
  <si>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</si>
  <si>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</si>
  <si>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</si>
  <si>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</si>
  <si>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</si>
  <si>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</si>
  <si>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</si>
  <si>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</si>
  <si>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</si>
  <si>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</si>
  <si>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</si>
  <si>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</si>
  <si>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</si>
  <si>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</si>
  <si>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</si>
  <si>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</si>
  <si>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</si>
  <si>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</si>
  <si>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</si>
  <si>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</si>
  <si>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</si>
  <si>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</si>
  <si>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</si>
  <si>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</si>
  <si>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</si>
  <si>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</si>
  <si>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</si>
  <si>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</si>
  <si>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</si>
  <si>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</si>
  <si>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</si>
  <si>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</si>
  <si>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</si>
  <si>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</si>
  <si>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</si>
  <si>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</si>
  <si>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</si>
  <si>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</si>
  <si>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</si>
  <si>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</si>
  <si>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</si>
  <si>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</si>
  <si>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</si>
  <si>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</si>
  <si>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</si>
  <si>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</si>
  <si>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</si>
  <si>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</si>
  <si>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</si>
  <si>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</si>
  <si>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</si>
  <si>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</si>
  <si>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</si>
  <si>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</si>
  <si>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</si>
  <si>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</si>
  <si>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</si>
  <si>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</si>
  <si>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</si>
  <si>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</si>
  <si>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</si>
  <si>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</si>
  <si>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</si>
  <si>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</si>
  <si>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</si>
  <si>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</si>
  <si>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</si>
  <si>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</si>
  <si>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</si>
  <si>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</si>
  <si>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</si>
  <si>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</si>
  <si>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</si>
  <si>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</si>
  <si>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</si>
  <si>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</si>
  <si>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</si>
  <si>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</si>
  <si>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</si>
  <si>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</si>
  <si>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</si>
  <si>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</si>
  <si>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</si>
  <si>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</si>
  <si>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</si>
  <si>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</si>
  <si>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</si>
  <si>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</si>
  <si>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</si>
  <si>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</si>
  <si>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</si>
  <si>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</si>
  <si>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</si>
  <si>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</si>
  <si>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</si>
  <si>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</si>
  <si>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</si>
  <si>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</si>
  <si>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</si>
  <si>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</si>
  <si>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</si>
  <si>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</si>
  <si>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</si>
  <si>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</si>
  <si>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</si>
  <si>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</si>
  <si>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</si>
  <si>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</si>
  <si>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</si>
  <si>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</si>
  <si>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</si>
  <si>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</si>
  <si>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</si>
  <si>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</si>
  <si>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</si>
  <si>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</si>
  <si>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</si>
  <si>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</si>
  <si>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</si>
  <si>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</si>
  <si>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</si>
  <si>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</si>
  <si>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</si>
  <si>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</si>
  <si>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</si>
  <si>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</si>
  <si>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</si>
  <si>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</si>
  <si>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</si>
  <si>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</si>
  <si>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</si>
  <si>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</si>
  <si>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</si>
  <si>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</si>
  <si>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</si>
  <si>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</si>
  <si>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</si>
  <si>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</si>
  <si>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</si>
  <si>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</si>
  <si>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</si>
  <si>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</si>
  <si>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</si>
  <si>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</si>
  <si>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</si>
  <si>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</si>
  <si>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</si>
  <si>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</si>
  <si>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</si>
  <si>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</si>
  <si>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</si>
  <si>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</si>
  <si>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</si>
  <si>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</si>
  <si>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</si>
  <si>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</si>
  <si>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</si>
  <si>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</si>
  <si>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</si>
  <si>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</si>
  <si>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</si>
  <si>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</si>
  <si>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</si>
  <si>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</si>
  <si>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</si>
  <si>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</si>
  <si>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</si>
  <si>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</si>
  <si>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</si>
  <si>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</si>
  <si>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</si>
  <si>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</si>
  <si>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</si>
  <si>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</si>
  <si>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</si>
  <si>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</si>
  <si>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</si>
  <si>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</si>
  <si>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</si>
  <si>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</si>
  <si>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</si>
  <si>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</si>
  <si>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</si>
  <si>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</si>
  <si>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</si>
  <si>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</si>
  <si>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</si>
  <si>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</si>
  <si>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</si>
  <si>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</si>
  <si>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</si>
  <si>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</si>
  <si>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</si>
  <si>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</si>
  <si>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</si>
  <si>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</si>
  <si>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</si>
  <si>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</si>
  <si>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</si>
  <si>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</si>
  <si>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</si>
  <si>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</si>
  <si>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</si>
  <si>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</si>
  <si>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</si>
  <si>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</si>
  <si>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</si>
  <si>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</si>
  <si>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</si>
  <si>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</si>
  <si>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</si>
  <si>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</si>
  <si>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</si>
  <si>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</si>
  <si>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</si>
  <si>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</si>
  <si>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</si>
  <si>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</si>
  <si>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</si>
  <si>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</si>
  <si>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</si>
  <si>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</si>
  <si>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</si>
  <si>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</si>
  <si>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</si>
  <si>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</si>
  <si>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</si>
  <si>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</si>
  <si>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</si>
  <si>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</si>
  <si>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</si>
  <si>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</si>
  <si>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</si>
  <si>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</si>
  <si>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</si>
  <si>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</si>
  <si>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</si>
  <si>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</si>
  <si>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</si>
  <si>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</si>
  <si>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</si>
  <si>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</si>
  <si>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</si>
  <si>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</si>
  <si>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</si>
  <si>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</si>
  <si>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</si>
  <si>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</si>
  <si>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</si>
  <si>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</si>
  <si>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</si>
  <si>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</si>
  <si>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</si>
  <si>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</si>
  <si>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</si>
  <si>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</si>
  <si>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</si>
  <si>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</si>
  <si>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</si>
  <si>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</si>
  <si>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</si>
  <si>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</si>
  <si>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</si>
  <si>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</si>
  <si>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</si>
  <si>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</si>
  <si>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</si>
  <si>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</si>
  <si>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</si>
  <si>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</si>
  <si>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</si>
  <si>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</si>
  <si>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</si>
  <si>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</si>
  <si>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</si>
  <si>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</si>
  <si>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</si>
  <si>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</si>
  <si>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</si>
  <si>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</si>
  <si>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</si>
  <si>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</si>
  <si>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</si>
  <si>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</si>
  <si>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</si>
  <si>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</si>
  <si>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</si>
  <si>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</si>
  <si>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</si>
  <si>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</si>
  <si>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</si>
  <si>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</si>
  <si>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</si>
  <si>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</si>
  <si>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</si>
  <si>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</si>
  <si>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</si>
  <si>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</si>
  <si>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</si>
  <si>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</si>
  <si>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</si>
  <si>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</si>
  <si>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</si>
  <si>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</si>
  <si>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</si>
  <si>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</si>
  <si>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</si>
  <si>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</si>
  <si>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</si>
  <si>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</si>
  <si>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</si>
  <si>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</si>
  <si>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</si>
  <si>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</si>
  <si>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</si>
  <si>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</si>
  <si>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</si>
  <si>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</si>
  <si>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</si>
  <si>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</si>
  <si>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</si>
  <si>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</si>
  <si>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</si>
  <si>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</si>
  <si>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</si>
  <si>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</si>
  <si>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</si>
  <si>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</si>
  <si>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</si>
  <si>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</si>
  <si>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</si>
  <si>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</si>
  <si>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</si>
  <si>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</si>
  <si>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</si>
  <si>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</si>
  <si>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</si>
  <si>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</si>
  <si>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</si>
  <si>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</si>
  <si>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</si>
  <si>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</si>
  <si>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</si>
  <si>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</si>
  <si>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</si>
  <si>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</si>
  <si>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</si>
  <si>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</si>
  <si>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</si>
  <si>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</si>
  <si>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</si>
  <si>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</si>
  <si>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</si>
  <si>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</si>
  <si>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</si>
  <si>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</si>
  <si>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</si>
  <si>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</si>
  <si>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</si>
  <si>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</si>
  <si>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</si>
  <si>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</si>
  <si>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</si>
  <si>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</si>
  <si>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</si>
  <si>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</si>
  <si>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</si>
  <si>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</si>
  <si>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</si>
  <si>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</si>
  <si>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</si>
  <si>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</si>
  <si>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</si>
  <si>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</si>
  <si>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</si>
  <si>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</si>
  <si>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</si>
  <si>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</si>
  <si>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</si>
  <si>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</si>
  <si>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</si>
  <si>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</si>
  <si>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</si>
  <si>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</si>
  <si>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</si>
  <si>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</si>
  <si>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</si>
  <si>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</si>
  <si>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</si>
  <si>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</si>
  <si>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</si>
  <si>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</si>
  <si>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</si>
  <si>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</si>
  <si>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</si>
  <si>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</si>
  <si>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</si>
  <si>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</si>
  <si>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</si>
  <si>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</si>
  <si>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</si>
  <si>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</si>
  <si>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</si>
  <si>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</si>
  <si>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</si>
  <si>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</si>
  <si>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</si>
  <si>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</si>
  <si>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</si>
  <si>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</si>
  <si>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</si>
  <si>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</si>
  <si>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</si>
  <si>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</si>
  <si>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</si>
  <si>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</si>
  <si>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</si>
  <si>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</si>
  <si>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</si>
  <si>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</si>
  <si>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</si>
  <si>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</si>
  <si>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</si>
  <si>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</si>
  <si>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</si>
  <si>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</si>
  <si>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</si>
  <si>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</si>
  <si>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</si>
  <si>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</si>
  <si>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</si>
  <si>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</si>
  <si>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</si>
  <si>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</si>
  <si>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</si>
  <si>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</si>
  <si>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</si>
  <si>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</si>
  <si>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</si>
  <si>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</si>
  <si>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</si>
  <si>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</si>
  <si>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</si>
  <si>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</si>
  <si>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</si>
  <si>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</si>
  <si>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</si>
  <si>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</si>
  <si>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</si>
  <si>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</si>
  <si>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</si>
  <si>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</si>
  <si>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</si>
  <si>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</si>
  <si>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</si>
  <si>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</si>
  <si>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</si>
  <si>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</si>
  <si>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</si>
  <si>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</si>
  <si>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</si>
  <si>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</si>
  <si>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</si>
  <si>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</si>
  <si>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</si>
  <si>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</si>
  <si>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</si>
  <si>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</si>
  <si>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</si>
  <si>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</si>
  <si>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</si>
  <si>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</si>
  <si>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</si>
  <si>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</si>
  <si>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</si>
  <si>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</si>
  <si>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</si>
  <si>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</si>
  <si>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</si>
  <si>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</si>
  <si>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</si>
  <si>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</si>
  <si>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</si>
  <si>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</si>
  <si>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</si>
  <si>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</si>
  <si>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</si>
  <si>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</si>
  <si>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</si>
  <si>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</si>
  <si>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</si>
  <si>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</si>
  <si>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</si>
  <si>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</si>
  <si>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</si>
  <si>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</si>
  <si>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</si>
  <si>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</si>
  <si>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</si>
  <si>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</si>
  <si>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</si>
  <si>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</si>
  <si>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</si>
  <si>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</si>
  <si>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</si>
  <si>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</si>
  <si>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</si>
  <si>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</si>
  <si>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</si>
  <si>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</si>
  <si>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</si>
  <si>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</si>
  <si>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</si>
  <si>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</si>
  <si>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</si>
  <si>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</si>
  <si>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</si>
  <si>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</si>
  <si>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</si>
  <si>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</si>
  <si>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</si>
  <si>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</si>
  <si>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</si>
  <si>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</si>
  <si>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</si>
  <si>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</si>
  <si>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</si>
  <si>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</si>
  <si>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</si>
  <si>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</si>
  <si>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</si>
  <si>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</si>
  <si>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</si>
  <si>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</si>
  <si>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</si>
  <si>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</si>
  <si>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</si>
  <si>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</si>
  <si>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</si>
  <si>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</si>
  <si>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</si>
  <si>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</si>
  <si>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</si>
  <si>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</si>
  <si>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</si>
  <si>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</si>
  <si>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</si>
  <si>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</si>
  <si>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</si>
  <si>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</si>
  <si>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</si>
  <si>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</si>
  <si>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</si>
  <si>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</si>
  <si>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</si>
  <si>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</si>
  <si>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</si>
  <si>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</si>
  <si>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</si>
  <si>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</si>
  <si>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</si>
  <si>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</si>
  <si>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</si>
  <si>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</si>
  <si>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</si>
  <si>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</si>
  <si>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</si>
  <si>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</si>
  <si>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</si>
  <si>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</si>
  <si>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</si>
  <si>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</si>
  <si>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</si>
  <si>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</si>
  <si>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</si>
  <si>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</si>
  <si>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</si>
  <si>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</si>
  <si>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</si>
  <si>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</si>
  <si>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</si>
  <si>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</si>
  <si>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</si>
  <si>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</si>
  <si>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</si>
  <si>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</si>
  <si>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</si>
  <si>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</si>
  <si>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</si>
  <si>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</si>
  <si>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</si>
  <si>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</si>
  <si>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</si>
  <si>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</si>
  <si>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</si>
  <si>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</si>
  <si>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</si>
  <si>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</si>
  <si>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</si>
  <si>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</si>
  <si>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</si>
  <si>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</si>
  <si>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</si>
  <si>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</si>
  <si>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</si>
  <si>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</si>
  <si>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</si>
  <si>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</si>
  <si>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</si>
  <si>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</si>
  <si>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</si>
  <si>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</si>
  <si>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</si>
  <si>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</si>
  <si>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</si>
  <si>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</si>
  <si>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</si>
  <si>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</si>
  <si>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</si>
  <si>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</si>
  <si>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</si>
  <si>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</si>
  <si>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</si>
  <si>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</si>
  <si>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</si>
  <si>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</si>
  <si>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</si>
  <si>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</si>
  <si>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</si>
  <si>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</si>
  <si>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</si>
  <si>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</si>
  <si>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</si>
  <si>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</si>
  <si>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</si>
  <si>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</si>
  <si>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</si>
  <si>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</si>
  <si>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</si>
  <si>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</si>
  <si>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</si>
  <si>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</si>
  <si>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</si>
  <si>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</si>
  <si>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</si>
  <si>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</si>
  <si>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</si>
  <si>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</si>
  <si>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</si>
  <si>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</si>
  <si>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</si>
  <si>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</si>
  <si>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</si>
  <si>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</si>
  <si>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</si>
  <si>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</si>
  <si>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</si>
  <si>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</si>
  <si>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</si>
  <si>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</si>
  <si>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</si>
  <si>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</si>
  <si>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</si>
  <si>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</si>
  <si>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</si>
  <si>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</si>
  <si>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</si>
  <si>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</si>
  <si>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</si>
  <si>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</si>
  <si>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</si>
  <si>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</si>
  <si>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</si>
  <si>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</si>
  <si>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</si>
  <si>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</si>
  <si>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</si>
  <si>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</si>
  <si>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</si>
  <si>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</si>
  <si>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</si>
  <si>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</si>
  <si>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</si>
  <si>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</si>
  <si>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</si>
  <si>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</si>
  <si>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</si>
  <si>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</si>
  <si>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</si>
  <si>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</si>
  <si>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</si>
  <si>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</si>
  <si>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</si>
  <si>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</si>
  <si>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</si>
  <si>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</si>
  <si>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</si>
  <si>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</si>
  <si>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</si>
  <si>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</si>
  <si>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</si>
  <si>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</si>
  <si>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</si>
  <si>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</si>
  <si>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</si>
  <si>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</si>
  <si>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</si>
  <si>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</si>
  <si>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</si>
  <si>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</si>
  <si>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</si>
  <si>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</si>
  <si>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</si>
  <si>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</si>
  <si>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</si>
  <si>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</si>
  <si>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</si>
  <si>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</si>
  <si>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</si>
  <si>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</si>
  <si>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</si>
  <si>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</si>
  <si>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</si>
  <si>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</si>
  <si>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</si>
  <si>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</si>
  <si>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</si>
  <si>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</si>
  <si>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</si>
  <si>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</si>
  <si>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</si>
  <si>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</si>
  <si>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</si>
  <si>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</si>
  <si>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</si>
  <si>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</si>
  <si>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</si>
  <si>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</si>
  <si>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</si>
  <si>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</si>
  <si>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</si>
  <si>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</si>
  <si>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</si>
  <si>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</si>
  <si>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</si>
  <si>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</si>
  <si>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</si>
  <si>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</si>
  <si>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</si>
  <si>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</si>
  <si>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</si>
  <si>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</si>
  <si>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</si>
  <si>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</si>
  <si>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</si>
  <si>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</si>
  <si>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</si>
  <si>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</si>
  <si>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</si>
  <si>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</si>
  <si>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</si>
  <si>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</si>
  <si>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</si>
  <si>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</si>
  <si>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</si>
  <si>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</si>
  <si>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</si>
  <si>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</si>
  <si>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</si>
  <si>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</si>
  <si>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</si>
  <si>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</si>
  <si>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</si>
  <si>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</si>
  <si>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</si>
  <si>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</si>
  <si>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</si>
  <si>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</si>
  <si>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</si>
  <si>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</si>
  <si>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</si>
  <si>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</si>
  <si>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</si>
  <si>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</si>
  <si>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</si>
  <si>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</si>
  <si>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</si>
  <si>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</si>
  <si>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</si>
  <si>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</si>
  <si>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</si>
  <si>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</si>
  <si>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</si>
  <si>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</si>
  <si>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</si>
  <si>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</si>
  <si>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</si>
  <si>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</si>
  <si>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</si>
  <si>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</si>
  <si>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</si>
  <si>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</si>
  <si>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</si>
  <si>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</si>
  <si>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</si>
  <si>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</si>
  <si>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</si>
  <si>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</si>
  <si>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</si>
  <si>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</si>
  <si>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</si>
  <si>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</si>
  <si>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</si>
  <si>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</si>
  <si>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</si>
  <si>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</si>
  <si>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</si>
  <si>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</si>
  <si>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</si>
  <si>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</si>
  <si>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</si>
  <si>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</si>
  <si>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</si>
  <si>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</si>
  <si>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</si>
  <si>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</si>
  <si>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</si>
  <si>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</si>
  <si>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</si>
  <si>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</si>
  <si>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</si>
  <si>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</si>
  <si>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</si>
  <si>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</si>
  <si>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</si>
  <si>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</si>
  <si>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</si>
  <si>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</si>
  <si>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</si>
  <si>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</si>
  <si>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</si>
  <si>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</si>
  <si>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</si>
  <si>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</si>
  <si>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</si>
  <si>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</si>
  <si>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</si>
  <si>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</si>
  <si>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</si>
  <si>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</si>
  <si>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</si>
  <si>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</si>
  <si>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</si>
  <si>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</si>
  <si>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</si>
  <si>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</si>
  <si>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</si>
  <si>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</si>
  <si>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</si>
  <si>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</si>
  <si>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</si>
  <si>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</si>
  <si>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</si>
  <si>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</si>
  <si>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</si>
  <si>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</si>
  <si>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</si>
  <si>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</si>
  <si>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</si>
  <si>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</si>
  <si>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</si>
  <si>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</si>
  <si>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</si>
  <si>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</si>
  <si>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</si>
  <si>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</si>
  <si>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</si>
  <si>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</si>
  <si>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</si>
  <si>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</si>
  <si>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</si>
  <si>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</si>
  <si>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</si>
  <si>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</si>
  <si>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</si>
  <si>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</si>
  <si>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</si>
  <si>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</si>
  <si>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</si>
  <si>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</si>
  <si>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</si>
  <si>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</si>
  <si>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</si>
  <si>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</si>
  <si>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</si>
  <si>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</si>
  <si>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</si>
  <si>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</si>
  <si>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</si>
  <si>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</si>
  <si>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</si>
  <si>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</si>
  <si>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</si>
  <si>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</si>
  <si>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</si>
  <si>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</si>
  <si>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</si>
  <si>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</si>
  <si>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</si>
  <si>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</si>
  <si>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</si>
  <si>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</si>
  <si>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</si>
  <si>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</si>
  <si>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</si>
  <si>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</si>
  <si>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</si>
  <si>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</si>
  <si>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</si>
  <si>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</si>
  <si>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</si>
  <si>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</si>
  <si>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</si>
  <si>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</si>
  <si>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</si>
  <si>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</si>
  <si>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</si>
  <si>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</si>
  <si>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</si>
  <si>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</si>
  <si>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</si>
  <si>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</si>
  <si>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</si>
  <si>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</si>
  <si>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</si>
  <si>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</si>
  <si>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</si>
  <si>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</si>
  <si>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</si>
  <si>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</si>
  <si>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</si>
  <si>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</si>
  <si>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</si>
  <si>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</si>
  <si>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</si>
  <si>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</si>
  <si>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</si>
  <si>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</si>
  <si>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</si>
  <si>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</si>
  <si>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</si>
  <si>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</si>
  <si>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</si>
  <si>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</si>
  <si>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</si>
  <si>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</si>
  <si>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</si>
  <si>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</si>
  <si>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</si>
  <si>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</si>
  <si>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</si>
  <si>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</si>
  <si>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</si>
  <si>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</si>
  <si>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</si>
  <si>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</si>
  <si>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</si>
  <si>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</si>
  <si>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</si>
  <si>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</si>
  <si>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</si>
  <si>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</si>
  <si>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</si>
  <si>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</si>
  <si>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</si>
  <si>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</si>
  <si>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</si>
  <si>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</si>
  <si>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</si>
  <si>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</si>
  <si>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</si>
  <si>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</si>
  <si>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</si>
  <si>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</si>
  <si>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</si>
  <si>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</si>
  <si>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</si>
  <si>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</si>
  <si>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</si>
  <si>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</si>
  <si>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</si>
  <si>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</si>
  <si>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</si>
  <si>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</si>
  <si>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</si>
  <si>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</si>
  <si>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</si>
  <si>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</si>
  <si>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</si>
  <si>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</si>
  <si>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</si>
  <si>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</si>
  <si>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</si>
  <si>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</si>
  <si>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</si>
  <si>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</si>
  <si>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</si>
  <si>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</si>
  <si>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</si>
  <si>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</si>
  <si>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</si>
  <si>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</si>
  <si>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</si>
  <si>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</si>
  <si>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</si>
  <si>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</si>
  <si>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</si>
  <si>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</si>
  <si>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</si>
  <si>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</si>
  <si>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</si>
  <si>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</si>
  <si>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</si>
  <si>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</si>
  <si>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</si>
  <si>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</si>
  <si>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</si>
  <si>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</si>
  <si>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</si>
  <si>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</si>
  <si>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</si>
  <si>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</si>
  <si>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</si>
  <si>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</si>
  <si>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</si>
  <si>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</si>
  <si>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</si>
  <si>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</si>
  <si>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</si>
  <si>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</si>
  <si>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</si>
  <si>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</si>
  <si>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</si>
  <si>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</si>
  <si>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</si>
  <si>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</si>
  <si>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</si>
  <si>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</si>
  <si>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</si>
  <si>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</si>
  <si>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</si>
  <si>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</si>
  <si>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</si>
  <si>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</si>
  <si>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</si>
  <si>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</si>
  <si>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</si>
  <si>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</si>
  <si>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</si>
  <si>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</si>
  <si>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</si>
  <si>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</si>
  <si>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</si>
  <si>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</si>
  <si>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</si>
  <si>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</si>
  <si>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</si>
  <si>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</si>
  <si>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</si>
  <si>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</si>
  <si>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</si>
  <si>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</si>
  <si>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</si>
  <si>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</si>
  <si>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</si>
  <si>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</si>
  <si>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</si>
  <si>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</si>
  <si>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</si>
  <si>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</si>
  <si>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</si>
  <si>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</si>
  <si>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</si>
  <si>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</si>
  <si>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</si>
  <si>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</si>
  <si>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</si>
  <si>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</si>
  <si>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</si>
  <si>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</si>
  <si>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</si>
  <si>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</si>
  <si>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</si>
  <si>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</si>
  <si>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</si>
  <si>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</si>
  <si>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</si>
  <si>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</si>
  <si>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</si>
  <si>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</si>
  <si>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</si>
  <si>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</si>
  <si>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</si>
  <si>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</si>
  <si>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</si>
  <si>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</si>
  <si>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</si>
  <si>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</si>
  <si>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</si>
  <si>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</si>
  <si>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</si>
  <si>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</si>
  <si>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</si>
  <si>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</si>
  <si>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</si>
  <si>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</si>
  <si>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</si>
  <si>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</si>
  <si>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</si>
  <si>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</si>
  <si>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</si>
  <si>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</si>
  <si>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</si>
  <si>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</si>
  <si>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</si>
  <si>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</si>
  <si>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</si>
  <si>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</si>
  <si>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</si>
  <si>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</si>
  <si>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</si>
  <si>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</si>
  <si>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</si>
  <si>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</si>
  <si>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</si>
  <si>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</si>
  <si>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</si>
  <si>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</si>
  <si>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</si>
  <si>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</si>
  <si>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</si>
  <si>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</si>
  <si>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</si>
  <si>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</si>
  <si>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</si>
  <si>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</si>
  <si>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</si>
  <si>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</si>
  <si>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</si>
  <si>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</si>
  <si>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</si>
  <si>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</si>
  <si>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</si>
  <si>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</si>
  <si>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</si>
  <si>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</si>
  <si>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</si>
  <si>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</si>
  <si>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</si>
  <si>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</si>
  <si>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</si>
  <si>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</si>
  <si>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</si>
  <si>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</si>
  <si>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</si>
  <si>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</si>
  <si>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</si>
  <si>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</si>
  <si>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</si>
  <si>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</si>
  <si>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</si>
  <si>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</si>
  <si>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</si>
  <si>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</si>
  <si>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</si>
  <si>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</si>
  <si>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</si>
  <si>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</si>
  <si>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</si>
  <si>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</si>
  <si>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</si>
  <si>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</si>
  <si>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</si>
  <si>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</si>
  <si>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</si>
  <si>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</si>
  <si>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</si>
  <si>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</si>
  <si>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</si>
  <si>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</si>
  <si>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</si>
  <si>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</si>
  <si>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</si>
  <si>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</si>
  <si>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</si>
  <si>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</si>
  <si>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</si>
  <si>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</si>
  <si>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</si>
  <si>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</si>
  <si>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</si>
  <si>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</si>
  <si>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</si>
  <si>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</si>
  <si>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</si>
  <si>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</si>
  <si>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</si>
  <si>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</si>
  <si>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</si>
  <si>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</si>
  <si>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</si>
  <si>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</si>
  <si>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</si>
  <si>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</si>
  <si>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</si>
  <si>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</si>
  <si>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</si>
  <si>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</si>
  <si>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</si>
  <si>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</si>
  <si>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</si>
  <si>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</si>
  <si>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</si>
  <si>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</si>
  <si>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</si>
  <si>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</si>
  <si>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</si>
  <si>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</si>
  <si>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</si>
  <si>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</si>
  <si>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</si>
  <si>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</si>
  <si>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</si>
  <si>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</si>
  <si>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</si>
  <si>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</si>
  <si>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</si>
  <si>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</si>
  <si>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</si>
  <si>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</si>
  <si>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</si>
  <si>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</si>
  <si>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</si>
  <si>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</si>
  <si>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</si>
  <si>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</si>
  <si>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</si>
  <si>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</si>
  <si>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</si>
  <si>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</si>
  <si>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</si>
  <si>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</si>
  <si>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</si>
  <si>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</si>
  <si>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</si>
  <si>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</si>
  <si>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</si>
  <si>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</si>
  <si>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</si>
  <si>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</si>
  <si>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</si>
  <si>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</si>
  <si>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</si>
  <si>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</si>
  <si>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</si>
  <si>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</si>
  <si>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</si>
  <si>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</si>
  <si>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</si>
  <si>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</si>
  <si>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</si>
  <si>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</si>
  <si>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</si>
  <si>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</si>
  <si>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</si>
  <si>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</si>
  <si>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</si>
  <si>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</si>
  <si>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</si>
  <si>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</si>
  <si>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</si>
  <si>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</si>
  <si>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</si>
  <si>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</si>
  <si>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</si>
  <si>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</si>
  <si>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</si>
  <si>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</si>
  <si>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</si>
  <si>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</si>
  <si>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</si>
  <si>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</si>
  <si>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</si>
  <si>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</si>
  <si>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</si>
  <si>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</si>
  <si>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</si>
  <si>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</si>
  <si>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</si>
  <si>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</si>
  <si>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</si>
  <si>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</si>
  <si>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</si>
  <si>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</si>
  <si>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</si>
  <si>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</si>
  <si>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</si>
  <si>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</si>
  <si>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</si>
  <si>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</si>
  <si>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</si>
  <si>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</si>
  <si>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</si>
  <si>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</si>
  <si>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</si>
  <si>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</si>
  <si>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</si>
  <si>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</si>
  <si>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</si>
  <si>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</si>
  <si>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</si>
  <si>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</si>
  <si>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</si>
  <si>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</si>
  <si>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</si>
  <si>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</si>
  <si>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</si>
  <si>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</si>
  <si>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</si>
  <si>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</si>
  <si>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</si>
  <si>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</si>
  <si>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</si>
  <si>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</si>
  <si>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</si>
  <si>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</si>
  <si>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</si>
  <si>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</si>
  <si>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</si>
  <si>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</si>
  <si>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</si>
  <si>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</si>
  <si>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</si>
  <si>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</si>
  <si>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</si>
  <si>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</si>
  <si>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</si>
  <si>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</si>
  <si>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</si>
  <si>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</si>
  <si>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</si>
  <si>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</si>
  <si>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</si>
  <si>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</si>
  <si>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</si>
  <si>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</si>
  <si>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</si>
  <si>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</si>
  <si>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</si>
  <si>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</si>
  <si>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</si>
  <si>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</si>
  <si>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</si>
  <si>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</si>
  <si>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</si>
  <si>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</si>
  <si>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</si>
  <si>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</si>
  <si>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</si>
  <si>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</si>
  <si>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</si>
  <si>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</si>
  <si>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</si>
  <si>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</si>
  <si>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</si>
  <si>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</si>
  <si>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</si>
  <si>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</si>
  <si>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</si>
  <si>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</si>
  <si>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</si>
  <si>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</si>
  <si>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</si>
  <si>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</si>
  <si>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</si>
  <si>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</si>
  <si>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</si>
  <si>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</si>
  <si>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</si>
  <si>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</si>
  <si>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</si>
  <si>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</si>
  <si>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</si>
  <si>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</si>
  <si>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</si>
  <si>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</si>
  <si>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</si>
  <si>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</si>
  <si>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</si>
  <si>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</si>
  <si>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</si>
  <si>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</si>
  <si>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</si>
  <si>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</si>
  <si>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</si>
  <si>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</si>
  <si>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</si>
  <si>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</si>
  <si>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</si>
  <si>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</si>
  <si>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</si>
  <si>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</si>
  <si>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</si>
  <si>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</si>
  <si>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</si>
  <si>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</si>
  <si>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</si>
  <si>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</si>
  <si>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</si>
  <si>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</si>
  <si>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</si>
  <si>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</si>
  <si>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</si>
  <si>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</si>
  <si>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</si>
  <si>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</si>
  <si>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</si>
  <si>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</si>
  <si>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</si>
  <si>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</si>
  <si>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</si>
  <si>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</si>
  <si>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</si>
  <si>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</si>
  <si>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</si>
  <si>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</si>
  <si>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</si>
  <si>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</si>
  <si>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</si>
  <si>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</si>
  <si>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</si>
  <si>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</si>
  <si>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</si>
  <si>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</si>
  <si>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</si>
  <si>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</si>
  <si>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</si>
  <si>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</si>
  <si>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</si>
  <si>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</si>
  <si>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</si>
  <si>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</si>
  <si>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</si>
  <si>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</si>
  <si>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</si>
  <si>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</si>
  <si>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</si>
  <si>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</si>
  <si>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</si>
  <si>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</si>
  <si>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</si>
  <si>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</si>
  <si>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</si>
  <si>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</si>
  <si>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</si>
  <si>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</si>
  <si>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</si>
  <si>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</si>
  <si>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</si>
  <si>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</si>
  <si>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</si>
  <si>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</si>
  <si>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</si>
  <si>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</si>
  <si>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</si>
  <si>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</si>
  <si>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</si>
  <si>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</si>
  <si>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</si>
  <si>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</si>
  <si>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</si>
  <si>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</si>
  <si>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</si>
  <si>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</si>
  <si>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</si>
  <si>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</si>
  <si>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</si>
  <si>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</si>
  <si>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</si>
  <si>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</si>
  <si>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</si>
  <si>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</si>
  <si>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</si>
  <si>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</si>
  <si>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</si>
  <si>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</si>
  <si>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</si>
  <si>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</si>
  <si>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</si>
  <si>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</si>
  <si>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</si>
  <si>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</si>
  <si>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</si>
  <si>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</si>
  <si>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</si>
  <si>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</si>
  <si>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</si>
  <si>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</si>
  <si>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</si>
  <si>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</si>
  <si>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</si>
  <si>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</si>
  <si>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</si>
  <si>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</si>
  <si>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</si>
  <si>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</si>
  <si>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</si>
  <si>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</si>
  <si>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</si>
  <si>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</si>
  <si>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</si>
  <si>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</si>
  <si>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</si>
  <si>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</si>
  <si>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</si>
  <si>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</si>
  <si>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</si>
  <si>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</si>
  <si>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</si>
  <si>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</si>
  <si>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</si>
  <si>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</si>
  <si>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</si>
  <si>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</si>
  <si>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</si>
  <si>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</si>
  <si>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</si>
  <si>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</si>
  <si>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</si>
  <si>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</si>
  <si>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</si>
  <si>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</si>
  <si>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</si>
  <si>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</si>
  <si>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</si>
  <si>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</si>
  <si>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</si>
  <si>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</si>
  <si>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</si>
  <si>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</si>
  <si>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</si>
  <si>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</si>
  <si>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</si>
  <si>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</si>
  <si>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</si>
  <si>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</si>
  <si>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</si>
  <si>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</si>
  <si>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</si>
  <si>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</si>
  <si>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</si>
  <si>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</si>
  <si>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</si>
  <si>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</si>
  <si>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</si>
  <si>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</si>
  <si>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</si>
  <si>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</si>
  <si>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</si>
  <si>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</si>
  <si>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</si>
  <si>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</si>
  <si>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</si>
  <si>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</si>
  <si>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</si>
  <si>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</si>
  <si>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</si>
  <si>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</si>
  <si>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</si>
  <si>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</si>
  <si>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</si>
  <si>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</si>
  <si>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</si>
  <si>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</si>
  <si>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</si>
  <si>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</si>
  <si>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</si>
  <si>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</si>
  <si>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</si>
  <si>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</si>
  <si>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</si>
  <si>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</si>
  <si>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</si>
  <si>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</si>
  <si>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</si>
  <si>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</si>
  <si>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</si>
  <si>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</si>
  <si>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</si>
  <si>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</si>
  <si>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</si>
  <si>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</si>
  <si>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</si>
  <si>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</si>
  <si>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</si>
  <si>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</si>
  <si>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</si>
  <si>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</si>
  <si>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</si>
  <si>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</si>
  <si>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</si>
  <si>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</si>
  <si>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</si>
  <si>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</si>
  <si>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</si>
  <si>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</si>
  <si>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</si>
  <si>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</si>
  <si>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</si>
  <si>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</si>
  <si>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</si>
  <si>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</si>
  <si>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</si>
  <si>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</si>
  <si>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</si>
  <si>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</si>
  <si>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</si>
  <si>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</si>
  <si>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</si>
  <si>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</si>
  <si>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</si>
  <si>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</si>
  <si>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</si>
  <si>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</si>
  <si>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</si>
  <si>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</si>
  <si>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</si>
  <si>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</si>
  <si>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</si>
  <si>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</si>
  <si>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</si>
  <si>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</si>
  <si>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</si>
  <si>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</si>
  <si>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</si>
  <si>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</si>
  <si>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</si>
  <si>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</si>
  <si>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</si>
  <si>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</si>
  <si>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</si>
  <si>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</si>
  <si>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</si>
  <si>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</si>
  <si>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</si>
  <si>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</si>
  <si>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</si>
  <si>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</si>
  <si>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</si>
  <si>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</si>
  <si>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</si>
  <si>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</si>
  <si>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</si>
  <si>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</si>
  <si>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</si>
  <si>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</si>
  <si>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</si>
  <si>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</si>
  <si>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</si>
  <si>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</si>
  <si>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</si>
  <si>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</si>
  <si>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</si>
  <si>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</si>
  <si>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</si>
  <si>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</si>
  <si>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</si>
  <si>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</si>
  <si>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</si>
  <si>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</si>
  <si>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</si>
  <si>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</si>
  <si>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</si>
  <si>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</si>
  <si>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</si>
  <si>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</si>
  <si>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</si>
  <si>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</si>
  <si>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</si>
  <si>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</si>
  <si>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</si>
  <si>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</si>
  <si>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</si>
  <si>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</si>
  <si>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</si>
  <si>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</si>
  <si>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</si>
  <si>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</si>
  <si>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</si>
  <si>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</si>
  <si>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</si>
  <si>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</si>
  <si>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</si>
  <si>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</si>
  <si>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</si>
  <si>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</si>
  <si>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</si>
  <si>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</si>
  <si>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</si>
  <si>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</si>
  <si>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</si>
  <si>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</si>
  <si>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</si>
  <si>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</si>
  <si>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</si>
  <si>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</si>
  <si>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</si>
  <si>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</si>
  <si>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</si>
  <si>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</si>
  <si>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</si>
  <si>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</si>
  <si>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</si>
  <si>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</si>
  <si>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</si>
  <si>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</si>
  <si>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</si>
  <si>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</si>
  <si>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</si>
  <si>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</si>
  <si>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</si>
  <si>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</si>
  <si>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</si>
  <si>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</si>
  <si>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</si>
  <si>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</si>
  <si>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</si>
  <si>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</si>
  <si>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</si>
  <si>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</si>
  <si>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</si>
  <si>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</si>
  <si>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</si>
  <si>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</si>
  <si>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</si>
  <si>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</si>
  <si>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</si>
  <si>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</si>
  <si>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</si>
  <si>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</si>
  <si>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</si>
  <si>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</si>
  <si>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</si>
  <si>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</si>
  <si>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</si>
  <si>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</si>
  <si>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</si>
  <si>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</si>
  <si>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</si>
  <si>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</si>
  <si>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</si>
  <si>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</si>
  <si>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</si>
  <si>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</si>
  <si>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</si>
  <si>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</si>
  <si>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</si>
  <si>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</si>
  <si>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</si>
  <si>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</si>
  <si>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</si>
  <si>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</si>
  <si>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</si>
  <si>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</si>
  <si>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</si>
  <si>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</si>
  <si>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</si>
  <si>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</si>
  <si>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</si>
  <si>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</si>
  <si>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</si>
  <si>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</si>
  <si>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</si>
  <si>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</si>
  <si>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</si>
  <si>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</si>
  <si>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</si>
  <si>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</si>
  <si>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</si>
  <si>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</si>
  <si>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</si>
  <si>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</si>
  <si>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</si>
  <si>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</si>
  <si>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</si>
  <si>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</si>
  <si>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</si>
  <si>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</si>
  <si>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</si>
  <si>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</si>
  <si>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</si>
  <si>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</si>
  <si>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</si>
  <si>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</si>
  <si>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</si>
  <si>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</si>
  <si>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</si>
  <si>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</si>
  <si>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</si>
  <si>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</si>
  <si>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</si>
  <si>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</si>
  <si>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</si>
  <si>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</si>
  <si>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</si>
  <si>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</si>
  <si>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</si>
  <si>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</si>
  <si>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</si>
  <si>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</si>
  <si>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</si>
  <si>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</si>
  <si>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</si>
  <si>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</si>
  <si>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</si>
  <si>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</si>
  <si>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</si>
  <si>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</si>
  <si>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</si>
  <si>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</si>
  <si>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</si>
  <si>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</si>
  <si>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</si>
  <si>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</si>
  <si>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</si>
  <si>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</si>
  <si>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</si>
  <si>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</si>
  <si>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</si>
  <si>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</si>
  <si>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</si>
  <si>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</si>
  <si>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</si>
  <si>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</si>
  <si>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</si>
  <si>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</si>
  <si>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</si>
  <si>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</si>
  <si>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</si>
  <si>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</si>
  <si>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</si>
  <si>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</si>
  <si>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</si>
  <si>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</si>
  <si>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</si>
  <si>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</si>
  <si>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</si>
  <si>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</si>
  <si>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</si>
  <si>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</si>
  <si>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</si>
  <si>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</si>
  <si>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</si>
  <si>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</si>
  <si>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</si>
  <si>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</si>
  <si>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</si>
  <si>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</si>
  <si>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</si>
  <si>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</si>
  <si>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</si>
  <si>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</si>
  <si>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</si>
  <si>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</si>
  <si>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</si>
  <si>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</si>
  <si>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</si>
  <si>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</si>
  <si>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</si>
  <si>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</si>
  <si>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</si>
  <si>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</si>
  <si>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</si>
  <si>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</si>
  <si>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</si>
  <si>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</si>
  <si>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</si>
  <si>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</si>
  <si>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</si>
  <si>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</si>
  <si>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</si>
  <si>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</si>
  <si>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</si>
  <si>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</si>
  <si>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</si>
  <si>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</si>
  <si>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</si>
  <si>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</si>
  <si>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</si>
  <si>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</si>
  <si>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</si>
  <si>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</si>
  <si>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</si>
  <si>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</si>
  <si>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</si>
  <si>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</si>
  <si>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</si>
  <si>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</si>
  <si>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</si>
  <si>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</si>
  <si>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</si>
  <si>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</si>
  <si>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</si>
  <si>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</si>
  <si>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</si>
  <si>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</si>
  <si>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</si>
  <si>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</si>
  <si>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</si>
  <si>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</si>
  <si>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</si>
  <si>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</si>
  <si>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</si>
  <si>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</si>
  <si>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</si>
  <si>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</si>
  <si>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</si>
  <si>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</si>
  <si>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</si>
  <si>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</si>
  <si>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</si>
  <si>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</si>
  <si>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</si>
  <si>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</si>
  <si>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</si>
  <si>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</si>
  <si>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</si>
  <si>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</si>
  <si>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</si>
  <si>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</si>
  <si>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</si>
  <si>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</si>
  <si>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</si>
  <si>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</si>
  <si>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</si>
  <si>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</si>
  <si>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</si>
  <si>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</si>
  <si>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</si>
  <si>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</si>
  <si>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</si>
  <si>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</si>
  <si>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</si>
  <si>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</si>
  <si>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</si>
  <si>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</si>
  <si>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</si>
  <si>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</si>
  <si>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</si>
  <si>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</si>
  <si>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</si>
  <si>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</si>
  <si>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</si>
  <si>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</si>
  <si>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</si>
  <si>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</si>
  <si>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</si>
  <si>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</si>
  <si>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</si>
  <si>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</si>
  <si>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</si>
  <si>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</si>
  <si>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</si>
  <si>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</si>
  <si>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</si>
  <si>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</si>
  <si>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</si>
  <si>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</si>
  <si>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</si>
  <si>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</si>
  <si>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</si>
  <si>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</si>
  <si>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</si>
  <si>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</si>
  <si>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</si>
  <si>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</si>
  <si>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</si>
  <si>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</si>
  <si>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</si>
  <si>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</si>
  <si>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</si>
  <si>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</si>
  <si>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</si>
  <si>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</si>
  <si>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</si>
  <si>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</si>
  <si>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</si>
  <si>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</si>
  <si>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</si>
  <si>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</si>
  <si>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</si>
  <si>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</si>
  <si>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</si>
  <si>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</si>
  <si>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</si>
  <si>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</si>
  <si>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</si>
  <si>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</si>
  <si>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</si>
  <si>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</si>
  <si>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</si>
  <si>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</si>
  <si>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</si>
  <si>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</si>
  <si>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</si>
  <si>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</si>
  <si>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</si>
  <si>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</si>
  <si>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</si>
  <si>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</si>
  <si>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</si>
  <si>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</si>
  <si>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</si>
  <si>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</si>
  <si>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</si>
  <si>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</si>
  <si>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</si>
  <si>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</si>
  <si>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</si>
  <si>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</si>
  <si>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</si>
  <si>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</si>
  <si>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</si>
  <si>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</si>
  <si>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</si>
  <si>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</si>
  <si>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</si>
  <si>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</si>
  <si>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</si>
  <si>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</si>
  <si>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</si>
  <si>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</si>
  <si>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</si>
  <si>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</si>
  <si>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</si>
  <si>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</si>
  <si>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</si>
  <si>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</si>
  <si>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</si>
  <si>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</si>
  <si>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</si>
  <si>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</si>
  <si>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</si>
  <si>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</si>
  <si>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</si>
  <si>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</si>
  <si>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</si>
  <si>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</si>
  <si>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</si>
  <si>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</si>
  <si>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</si>
  <si>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</si>
  <si>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</si>
  <si>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</si>
  <si>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</si>
  <si>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</si>
  <si>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</si>
  <si>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</si>
  <si>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</si>
  <si>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</si>
  <si>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</si>
  <si>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</si>
  <si>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</si>
  <si>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</si>
  <si>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</si>
  <si>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</si>
  <si>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</si>
  <si>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</si>
  <si>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</si>
  <si>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</si>
  <si>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</si>
  <si>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</si>
  <si>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</si>
  <si>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</si>
  <si>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</si>
  <si>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</si>
  <si>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</si>
  <si>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</si>
  <si>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</si>
  <si>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</si>
  <si>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</si>
  <si>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</si>
  <si>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</si>
  <si>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</si>
  <si>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</si>
  <si>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</si>
  <si>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</si>
  <si>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</si>
  <si>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</si>
  <si>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</si>
  <si>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</si>
  <si>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</si>
  <si>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</si>
  <si>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</si>
  <si>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</si>
  <si>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</si>
  <si>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</si>
  <si>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</si>
  <si>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</si>
  <si>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</si>
  <si>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</si>
  <si>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</si>
  <si>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</si>
  <si>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</si>
  <si>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</si>
  <si>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</si>
  <si>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</si>
  <si>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</si>
  <si>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</si>
  <si>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</si>
  <si>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</si>
  <si>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</si>
  <si>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</si>
  <si>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</si>
  <si>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</si>
  <si>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</si>
  <si>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</si>
  <si>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</si>
  <si>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</si>
  <si>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</si>
  <si>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</si>
  <si>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</si>
  <si>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</si>
  <si>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</si>
  <si>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</si>
  <si>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</si>
  <si>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</si>
  <si>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</si>
  <si>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</si>
  <si>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</si>
  <si>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</si>
  <si>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</si>
  <si>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</si>
  <si>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</si>
  <si>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</si>
  <si>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</si>
  <si>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</si>
  <si>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</si>
  <si>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</si>
  <si>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</si>
  <si>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</si>
  <si>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</si>
  <si>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</si>
  <si>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</si>
  <si>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</si>
  <si>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</si>
  <si>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</si>
  <si>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</si>
  <si>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</si>
  <si>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</si>
  <si>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</si>
  <si>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</si>
  <si>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</si>
  <si>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</si>
  <si>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</si>
  <si>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</si>
  <si>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</si>
  <si>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</si>
  <si>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</si>
  <si>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</si>
  <si>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</si>
  <si>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</si>
  <si>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</si>
  <si>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</si>
  <si>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</si>
  <si>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</si>
  <si>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</si>
  <si>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</si>
  <si>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</si>
  <si>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</si>
  <si>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</si>
  <si>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</si>
  <si>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</si>
  <si>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</si>
  <si>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</si>
  <si>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</si>
  <si>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</si>
  <si>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</si>
  <si>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</si>
  <si>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</si>
  <si>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</si>
  <si>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</si>
  <si>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</si>
  <si>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</si>
  <si>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</si>
  <si>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</si>
  <si>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</si>
  <si>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</si>
  <si>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</si>
  <si>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</si>
  <si>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</si>
  <si>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</si>
  <si>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</si>
  <si>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</si>
  <si>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</si>
  <si>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</si>
  <si>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</si>
  <si>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</si>
  <si>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</si>
  <si>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</si>
  <si>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</si>
  <si>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</si>
  <si>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</si>
  <si>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</si>
  <si>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</si>
  <si>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</si>
  <si>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</si>
  <si>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</si>
  <si>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</si>
  <si>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</si>
  <si>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</si>
  <si>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</si>
  <si>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</si>
  <si>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</si>
  <si>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</si>
  <si>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</si>
  <si>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</si>
  <si>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</si>
  <si>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</si>
  <si>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</si>
  <si>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</si>
  <si>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</si>
  <si>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</si>
  <si>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</si>
  <si>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</si>
  <si>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</si>
  <si>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</si>
  <si>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</si>
  <si>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</si>
  <si>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</si>
  <si>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</si>
  <si>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</si>
  <si>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</si>
  <si>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</si>
  <si>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</si>
  <si>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</si>
  <si>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</si>
  <si>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</si>
  <si>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</si>
  <si>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</si>
  <si>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</si>
  <si>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</si>
  <si>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</si>
  <si>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</si>
  <si>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</si>
  <si>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</si>
  <si>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</si>
  <si>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</si>
  <si>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</si>
  <si>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</si>
  <si>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</si>
  <si>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</si>
  <si>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</si>
  <si>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</si>
  <si>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</si>
  <si>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</si>
  <si>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</si>
  <si>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</si>
  <si>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</si>
  <si>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</si>
  <si>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</si>
  <si>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</si>
  <si>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</si>
  <si>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</si>
  <si>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</si>
  <si>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</si>
  <si>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</si>
  <si>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</si>
  <si>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</si>
  <si>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</si>
  <si>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</si>
  <si>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</si>
  <si>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</si>
  <si>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</si>
  <si>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</si>
  <si>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</si>
  <si>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</si>
  <si>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</si>
  <si>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</si>
  <si>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</si>
  <si>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</si>
  <si>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</si>
  <si>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</si>
  <si>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</si>
  <si>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</si>
  <si>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</si>
  <si>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</si>
  <si>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</si>
  <si>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</si>
  <si>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</si>
  <si>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</si>
  <si>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</si>
  <si>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</si>
  <si>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</si>
  <si>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</si>
  <si>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</si>
  <si>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</si>
  <si>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</si>
  <si>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</si>
  <si>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</si>
  <si>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</si>
  <si>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</si>
  <si>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</si>
  <si>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</si>
  <si>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</si>
  <si>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</si>
  <si>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</si>
  <si>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</si>
  <si>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</si>
  <si>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</si>
  <si>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</si>
  <si>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</si>
  <si>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</si>
  <si>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</si>
  <si>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</si>
  <si>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</si>
  <si>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</si>
  <si>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</si>
  <si>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</si>
  <si>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</si>
  <si>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</si>
  <si>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</si>
  <si>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</si>
  <si>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</si>
  <si>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</si>
  <si>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</si>
  <si>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</si>
  <si>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</si>
  <si>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</si>
  <si>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</si>
  <si>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</si>
  <si>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</si>
  <si>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</si>
  <si>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</si>
  <si>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</si>
  <si>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</si>
  <si>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</si>
  <si>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</si>
  <si>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</si>
  <si>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</si>
  <si>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</si>
  <si>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</si>
  <si>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</si>
  <si>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</si>
  <si>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</si>
  <si>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</si>
  <si>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</si>
  <si>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</si>
  <si>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</si>
  <si>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</si>
  <si>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</si>
  <si>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</si>
  <si>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</si>
  <si>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</si>
  <si>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</si>
  <si>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</si>
  <si>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</si>
  <si>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</si>
  <si>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</si>
  <si>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</si>
  <si>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</si>
  <si>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</si>
  <si>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</si>
  <si>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</si>
  <si>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</si>
  <si>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</si>
  <si>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</si>
  <si>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</si>
  <si>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</si>
  <si>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</si>
  <si>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</si>
  <si>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</si>
  <si>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</si>
  <si>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</si>
  <si>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</si>
  <si>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</si>
  <si>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</si>
  <si>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</si>
  <si>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</si>
  <si>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</si>
  <si>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</si>
  <si>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</si>
  <si>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</si>
  <si>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</si>
  <si>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</si>
  <si>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</si>
  <si>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</si>
  <si>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</si>
  <si>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</si>
  <si>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</si>
  <si>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</si>
  <si>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</si>
  <si>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</si>
  <si>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</si>
  <si>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</si>
  <si>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</si>
  <si>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</si>
  <si>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</si>
  <si>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</si>
  <si>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</si>
  <si>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</si>
  <si>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</si>
  <si>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</si>
  <si>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</si>
  <si>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</si>
  <si>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</si>
  <si>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</si>
  <si>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</si>
  <si>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</si>
  <si>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</si>
  <si>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</si>
  <si>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</si>
  <si>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</si>
  <si>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</si>
  <si>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</si>
  <si>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</si>
  <si>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</si>
  <si>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</si>
  <si>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</si>
  <si>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</si>
  <si>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</si>
  <si>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</si>
  <si>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</si>
  <si>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</si>
  <si>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</si>
  <si>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</si>
  <si>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</si>
  <si>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</si>
  <si>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</si>
  <si>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</si>
  <si>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</si>
  <si>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</si>
  <si>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</si>
  <si>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</si>
  <si>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</si>
  <si>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</si>
  <si>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</si>
  <si>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</si>
  <si>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</si>
  <si>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</si>
  <si>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</si>
  <si>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</si>
  <si>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</si>
  <si>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</si>
  <si>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</si>
  <si>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</si>
  <si>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</si>
  <si>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</si>
  <si>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</si>
  <si>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</si>
  <si>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</si>
  <si>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</si>
  <si>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</si>
  <si>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</si>
  <si>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</si>
  <si>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</si>
  <si>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</si>
  <si>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</si>
  <si>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</si>
  <si>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</si>
  <si>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</si>
  <si>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</si>
  <si>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</si>
  <si>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</si>
  <si>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</si>
  <si>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</si>
  <si>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</si>
  <si>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</si>
  <si>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</si>
  <si>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</si>
  <si>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</si>
  <si>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</si>
  <si>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</si>
  <si>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</si>
  <si>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</si>
  <si>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</si>
  <si>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</si>
  <si>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</si>
  <si>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</si>
  <si>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</si>
  <si>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</si>
  <si>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</si>
  <si>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</si>
  <si>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</si>
  <si>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</si>
  <si>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</si>
  <si>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</si>
  <si>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</si>
  <si>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</si>
  <si>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</si>
  <si>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</si>
  <si>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</si>
  <si>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</si>
  <si>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</si>
  <si>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</si>
  <si>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</si>
  <si>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</si>
  <si>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</si>
  <si>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</si>
  <si>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</si>
  <si>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</si>
  <si>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</si>
  <si>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</si>
  <si>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</si>
  <si>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</si>
  <si>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</si>
  <si>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</si>
  <si>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</si>
  <si>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</si>
  <si>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</si>
  <si>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</si>
  <si>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</si>
  <si>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</si>
  <si>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</si>
  <si>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</si>
  <si>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</si>
  <si>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</si>
  <si>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</si>
  <si>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</si>
  <si>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</si>
  <si>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</si>
  <si>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</si>
  <si>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</si>
  <si>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</si>
  <si>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</si>
  <si>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</si>
  <si>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</si>
  <si>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</si>
  <si>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</si>
  <si>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</si>
  <si>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</si>
  <si>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</si>
  <si>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</si>
  <si>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</si>
  <si>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</si>
  <si>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</si>
  <si>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</si>
  <si>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</si>
  <si>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</si>
  <si>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</si>
  <si>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</si>
  <si>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</si>
  <si>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</si>
  <si>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</si>
  <si>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</si>
  <si>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</si>
  <si>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</si>
  <si>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</si>
  <si>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</si>
  <si>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</si>
  <si>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</si>
  <si>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</si>
  <si>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</si>
  <si>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</si>
  <si>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</si>
  <si>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</si>
  <si>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</si>
  <si>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</si>
  <si>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</si>
  <si>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</si>
  <si>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</si>
  <si>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</si>
  <si>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</si>
  <si>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</si>
  <si>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</si>
  <si>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</si>
  <si>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</si>
  <si>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</si>
  <si>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</si>
  <si>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</si>
  <si>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</si>
  <si>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</si>
  <si>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</si>
  <si>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</si>
  <si>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</si>
  <si>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</si>
  <si>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</si>
  <si>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</si>
  <si>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</si>
  <si>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</si>
  <si>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</si>
  <si>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</si>
  <si>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</si>
  <si>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</si>
  <si>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</si>
  <si>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</si>
  <si>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</si>
  <si>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</si>
  <si>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</si>
  <si>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</si>
  <si>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</si>
  <si>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</si>
  <si>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</si>
  <si>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</si>
  <si>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</si>
  <si>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</si>
  <si>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</si>
  <si>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</si>
  <si>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</si>
  <si>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</si>
  <si>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</si>
  <si>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</si>
  <si>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</si>
  <si>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</si>
  <si>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</si>
  <si>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</si>
  <si>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</si>
  <si>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</si>
  <si>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</si>
  <si>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</si>
  <si>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</si>
  <si>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</si>
  <si>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</si>
  <si>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</si>
  <si>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</si>
  <si>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</si>
  <si>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</si>
  <si>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</si>
  <si>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</si>
  <si>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</si>
  <si>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</si>
  <si>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</si>
  <si>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</si>
  <si>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</si>
  <si>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</si>
  <si>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</si>
  <si>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</si>
  <si>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</si>
  <si>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</si>
  <si>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</si>
  <si>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</si>
  <si>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</si>
  <si>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</si>
  <si>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</si>
  <si>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</si>
  <si>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</si>
  <si>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</si>
  <si>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</si>
  <si>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</si>
  <si>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</si>
  <si>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</si>
  <si>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</si>
  <si>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</si>
  <si>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</si>
  <si>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</si>
  <si>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</si>
  <si>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</si>
  <si>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</si>
  <si>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</si>
  <si>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</si>
  <si>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</si>
  <si>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</si>
  <si>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</si>
  <si>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</si>
  <si>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</si>
  <si>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</si>
  <si>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</si>
  <si>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</si>
  <si>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</si>
  <si>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</si>
  <si>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</si>
  <si>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</si>
  <si>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</si>
  <si>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</si>
  <si>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</si>
  <si>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</si>
  <si>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</si>
  <si>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</si>
  <si>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</si>
  <si>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</si>
  <si>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</si>
  <si>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</si>
  <si>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</si>
  <si>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</si>
  <si>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</si>
  <si>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</si>
  <si>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</si>
  <si>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</si>
  <si>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</si>
  <si>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</si>
  <si>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</si>
  <si>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</si>
  <si>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</si>
  <si>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</si>
  <si>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</si>
  <si>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</si>
  <si>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</si>
  <si>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</si>
  <si>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</si>
  <si>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</si>
  <si>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</si>
  <si>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</si>
  <si>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</si>
  <si>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</si>
  <si>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</si>
  <si>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</si>
  <si>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</si>
  <si>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</si>
  <si>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</si>
  <si>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</si>
  <si>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</si>
  <si>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</si>
  <si>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</si>
  <si>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</si>
  <si>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</si>
  <si>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</si>
  <si>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</si>
  <si>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</si>
  <si>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</si>
  <si>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</si>
  <si>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</si>
  <si>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</si>
  <si>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</si>
  <si>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</si>
  <si>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</si>
  <si>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</si>
  <si>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</si>
  <si>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</si>
  <si>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</si>
  <si>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</si>
  <si>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</si>
  <si>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</si>
  <si>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</si>
  <si>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</si>
  <si>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</si>
  <si>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</si>
  <si>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</si>
  <si>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</si>
  <si>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</si>
  <si>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</si>
  <si>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</si>
  <si>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</si>
  <si>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</si>
  <si>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</si>
  <si>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</si>
  <si>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</si>
  <si>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</si>
  <si>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</si>
  <si>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</si>
  <si>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</si>
  <si>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</si>
  <si>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</si>
  <si>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</si>
  <si>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</si>
  <si>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</si>
  <si>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</si>
  <si>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</si>
  <si>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</si>
  <si>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</si>
  <si>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</si>
  <si>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</si>
  <si>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</si>
  <si>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</si>
  <si>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</si>
  <si>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</si>
  <si>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</si>
  <si>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</si>
  <si>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</si>
  <si>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</si>
  <si>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</si>
  <si>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</si>
  <si>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</si>
  <si>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</si>
  <si>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</si>
  <si>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</si>
  <si>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</si>
  <si>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</si>
  <si>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</si>
  <si>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</si>
  <si>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</si>
  <si>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</si>
  <si>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</si>
  <si>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</si>
  <si>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</si>
  <si>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</si>
  <si>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</si>
  <si>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</si>
  <si>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</si>
  <si>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</si>
  <si>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</si>
  <si>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</si>
  <si>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</si>
  <si>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</si>
  <si>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</si>
  <si>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</si>
  <si>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</si>
  <si>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</si>
  <si>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</si>
  <si>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</si>
  <si>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</si>
  <si>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</si>
  <si>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</si>
  <si>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</si>
  <si>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</si>
  <si>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</si>
  <si>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</si>
  <si>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</si>
  <si>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</si>
  <si>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</si>
  <si>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</si>
  <si>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</si>
  <si>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</si>
  <si>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</si>
  <si>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</si>
  <si>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</si>
  <si>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</si>
  <si>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</si>
  <si>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</si>
  <si>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</si>
  <si>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</si>
  <si>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</si>
  <si>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</si>
  <si>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</si>
  <si>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</si>
  <si>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</si>
  <si>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</si>
  <si>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</si>
  <si>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</si>
  <si>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</si>
  <si>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</si>
  <si>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</si>
  <si>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</si>
  <si>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</si>
  <si>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</si>
  <si>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</si>
  <si>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</si>
  <si>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</si>
  <si>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</si>
  <si>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</si>
  <si>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</si>
  <si>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</si>
  <si>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</si>
  <si>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</si>
  <si>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</si>
  <si>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</si>
  <si>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</si>
  <si>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</si>
  <si>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</si>
  <si>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</si>
  <si>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</si>
  <si>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</si>
  <si>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</si>
  <si>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</si>
  <si>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</si>
  <si>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</si>
  <si>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</si>
  <si>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</si>
  <si>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</si>
  <si>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</si>
  <si>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</si>
  <si>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</si>
  <si>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</si>
  <si>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</si>
  <si>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</si>
  <si>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</si>
  <si>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</si>
  <si>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</si>
  <si>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</si>
  <si>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</si>
  <si>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</si>
  <si>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</si>
  <si>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</si>
  <si>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</si>
  <si>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</si>
  <si>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</si>
  <si>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</si>
  <si>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</si>
  <si>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</si>
  <si>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</si>
  <si>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</si>
  <si>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</si>
  <si>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</si>
  <si>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</si>
  <si>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</si>
  <si>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</si>
  <si>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</si>
  <si>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</si>
  <si>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</si>
  <si>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</si>
  <si>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</si>
  <si>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</si>
  <si>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</si>
  <si>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</si>
  <si>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</si>
  <si>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</si>
  <si>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</si>
  <si>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</si>
  <si>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</si>
  <si>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</si>
  <si>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</si>
  <si>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</si>
  <si>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</si>
  <si>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</si>
  <si>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</si>
  <si>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</si>
  <si>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</si>
  <si>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</si>
  <si>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</si>
  <si>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</si>
  <si>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</si>
  <si>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</si>
  <si>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</si>
  <si>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</si>
  <si>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</si>
  <si>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</si>
  <si>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</si>
  <si>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</si>
  <si>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</si>
  <si>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</si>
  <si>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</si>
  <si>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</si>
  <si>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</si>
  <si>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</si>
  <si>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</si>
  <si>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</si>
  <si>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</si>
  <si>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</si>
  <si>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</si>
  <si>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</si>
  <si>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</si>
  <si>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</si>
  <si>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</si>
  <si>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</si>
  <si>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</si>
  <si>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</si>
  <si>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</si>
  <si>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</si>
  <si>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</si>
  <si>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</si>
  <si>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</si>
  <si>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</si>
  <si>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</si>
  <si>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</si>
  <si>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</si>
  <si>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</si>
  <si>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</si>
  <si>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</si>
  <si>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</si>
  <si>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</si>
  <si>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</si>
  <si>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</si>
  <si>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</si>
  <si>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</si>
  <si>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</si>
  <si>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</si>
  <si>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</si>
  <si>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</si>
  <si>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</si>
  <si>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</si>
  <si>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</si>
  <si>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</si>
  <si>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</si>
  <si>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</si>
  <si>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</si>
  <si>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</si>
  <si>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</si>
  <si>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</si>
  <si>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</si>
  <si>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</si>
  <si>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</si>
  <si>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</si>
  <si>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</si>
  <si>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</si>
  <si>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</si>
  <si>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</si>
  <si>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</si>
  <si>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</si>
  <si>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</si>
  <si>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</si>
  <si>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</si>
  <si>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</si>
  <si>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</si>
  <si>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</si>
  <si>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</si>
  <si>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</si>
  <si>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</si>
  <si>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</si>
  <si>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</si>
  <si>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</si>
  <si>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</si>
  <si>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</si>
  <si>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</si>
  <si>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</si>
  <si>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</si>
  <si>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</si>
  <si>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</si>
  <si>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</si>
  <si>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</si>
  <si>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</si>
  <si>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</si>
  <si>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</si>
  <si>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</si>
  <si>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</si>
  <si>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</si>
  <si>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</si>
  <si>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</si>
  <si>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</si>
  <si>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</si>
  <si>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</si>
  <si>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</si>
  <si>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</si>
  <si>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</si>
  <si>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</si>
  <si>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</si>
  <si>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</si>
  <si>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</si>
  <si>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</si>
  <si>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</si>
  <si>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</si>
  <si>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</si>
  <si>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</si>
  <si>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</si>
  <si>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</si>
  <si>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</si>
  <si>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</si>
  <si>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</si>
  <si>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</si>
  <si>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</si>
  <si>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</si>
  <si>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</si>
  <si>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</si>
  <si>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</si>
  <si>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</si>
  <si>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</si>
  <si>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</si>
  <si>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</si>
  <si>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</si>
  <si>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</si>
  <si>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</si>
  <si>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</si>
  <si>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</si>
  <si>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</si>
  <si>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</si>
  <si>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</si>
  <si>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</si>
  <si>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</si>
  <si>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</si>
  <si>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</si>
  <si>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</si>
  <si>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</si>
  <si>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</si>
  <si>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</si>
  <si>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</si>
  <si>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</si>
  <si>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</si>
  <si>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</si>
  <si>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</si>
  <si>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</si>
  <si>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</si>
  <si>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</si>
  <si>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</si>
  <si>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</si>
  <si>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</si>
  <si>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</si>
  <si>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</si>
  <si>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</si>
  <si>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</si>
  <si>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</si>
  <si>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</si>
  <si>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</si>
  <si>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</si>
  <si>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</si>
  <si>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</si>
  <si>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</si>
  <si>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</si>
  <si>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</si>
  <si>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</si>
  <si>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</si>
  <si>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</si>
  <si>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</si>
  <si>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</si>
  <si>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</si>
  <si>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</si>
  <si>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</si>
  <si>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</si>
  <si>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</si>
  <si>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</si>
  <si>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</si>
  <si>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</si>
  <si>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</si>
  <si>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</si>
  <si>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</si>
  <si>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</si>
  <si>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</si>
  <si>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</si>
  <si>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</si>
  <si>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</si>
  <si>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</si>
  <si>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</si>
  <si>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</si>
  <si>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</si>
  <si>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</si>
  <si>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</si>
  <si>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</si>
  <si>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</si>
  <si>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</si>
  <si>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</si>
  <si>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</si>
  <si>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</si>
  <si>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</si>
  <si>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</si>
  <si>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</si>
  <si>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</si>
  <si>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</si>
  <si>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</si>
  <si>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</si>
  <si>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</si>
  <si>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</si>
  <si>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</si>
  <si>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</si>
  <si>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</si>
  <si>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</si>
  <si>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</si>
  <si>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</si>
  <si>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</si>
  <si>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</si>
  <si>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</si>
  <si>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</si>
  <si>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</si>
  <si>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</si>
  <si>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</si>
  <si>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</si>
  <si>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</si>
  <si>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</si>
  <si>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</si>
  <si>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</si>
  <si>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</si>
  <si>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</si>
  <si>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</si>
  <si>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</si>
  <si>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</si>
  <si>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</si>
  <si>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</si>
  <si>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</si>
  <si>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</si>
  <si>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</si>
  <si>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</si>
  <si>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</si>
  <si>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</si>
  <si>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</si>
  <si>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</si>
  <si>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</si>
  <si>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</si>
  <si>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</si>
  <si>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</si>
  <si>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</si>
  <si>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</si>
  <si>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</si>
  <si>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</si>
  <si>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</si>
  <si>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</si>
  <si>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</si>
  <si>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</si>
  <si>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</si>
  <si>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</si>
  <si>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</si>
  <si>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</si>
  <si>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</si>
  <si>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</si>
  <si>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</si>
  <si>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</si>
  <si>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</si>
  <si>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</si>
  <si>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</si>
  <si>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</si>
  <si>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</si>
  <si>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</si>
  <si>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</si>
  <si>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</si>
  <si>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</si>
  <si>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</si>
  <si>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</si>
  <si>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</si>
  <si>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</si>
  <si>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</si>
  <si>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</si>
  <si>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</si>
  <si>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</si>
  <si>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</si>
  <si>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</si>
  <si>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</si>
  <si>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</si>
  <si>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</si>
  <si>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</si>
  <si>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</si>
  <si>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</si>
  <si>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</si>
  <si>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</si>
  <si>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</si>
  <si>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</si>
  <si>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</si>
  <si>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</si>
  <si>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</si>
  <si>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</si>
  <si>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</si>
  <si>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</si>
  <si>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</si>
  <si>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</si>
  <si>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</si>
  <si>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</si>
  <si>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</si>
  <si>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</si>
  <si>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</si>
  <si>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</si>
  <si>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</si>
  <si>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</si>
  <si>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</si>
  <si>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</si>
  <si>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</si>
  <si>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</si>
  <si>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</si>
  <si>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</si>
  <si>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</si>
  <si>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</si>
  <si>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</si>
  <si>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</si>
  <si>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</si>
  <si>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</si>
  <si>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</si>
  <si>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</si>
  <si>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</si>
  <si>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</si>
  <si>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</si>
  <si>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</si>
  <si>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</si>
  <si>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</si>
  <si>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</si>
  <si>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</si>
  <si>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</si>
  <si>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</si>
  <si>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</si>
  <si>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</si>
  <si>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</si>
  <si>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</si>
  <si>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</si>
  <si>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</si>
  <si>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</si>
  <si>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</si>
  <si>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</si>
  <si>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</si>
  <si>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</si>
  <si>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</si>
  <si>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</si>
  <si>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</si>
  <si>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</si>
  <si>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</si>
  <si>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</si>
  <si>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</si>
  <si>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</si>
  <si>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</si>
  <si>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</si>
  <si>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</si>
  <si>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</si>
  <si>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</si>
  <si>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</si>
  <si>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</si>
  <si>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</si>
  <si>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</si>
  <si>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</si>
  <si>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</si>
  <si>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</si>
  <si>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</si>
  <si>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</si>
  <si>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</si>
  <si>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</si>
  <si>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</si>
  <si>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</si>
  <si>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</si>
  <si>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</si>
  <si>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</si>
  <si>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</si>
  <si>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</si>
  <si>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</si>
  <si>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</si>
  <si>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</si>
  <si>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</si>
  <si>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</si>
  <si>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</si>
  <si>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</si>
  <si>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</si>
  <si>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</si>
  <si>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</si>
  <si>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</si>
  <si>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</si>
  <si>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</si>
  <si>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</si>
  <si>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</si>
  <si>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</si>
  <si>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</si>
  <si>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</si>
  <si>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</si>
  <si>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</si>
  <si>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</si>
  <si>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</si>
  <si>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</si>
  <si>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</si>
  <si>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</si>
  <si>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</si>
  <si>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</si>
  <si>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</si>
  <si>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</si>
  <si>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</si>
  <si>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</si>
  <si>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</si>
  <si>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</si>
  <si>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</si>
  <si>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</si>
  <si>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</si>
  <si>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</si>
  <si>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</si>
  <si>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</si>
  <si>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</si>
  <si>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</si>
  <si>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</si>
  <si>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</si>
  <si>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</si>
  <si>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</si>
  <si>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</si>
  <si>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</si>
  <si>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</si>
  <si>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</si>
  <si>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</si>
  <si>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</si>
  <si>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</si>
  <si>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</si>
  <si>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</si>
  <si>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</si>
  <si>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</si>
  <si>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</si>
  <si>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</si>
  <si>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</si>
  <si>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</si>
  <si>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</si>
  <si>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</si>
  <si>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</si>
  <si>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</si>
  <si>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</si>
  <si>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</si>
  <si>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</si>
  <si>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</si>
  <si>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</si>
  <si>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</si>
  <si>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</si>
  <si>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</si>
  <si>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</si>
  <si>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</si>
  <si>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</si>
  <si>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</si>
  <si>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</si>
  <si>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</si>
  <si>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</si>
  <si>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</si>
  <si>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</si>
  <si>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</si>
  <si>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</si>
  <si>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</si>
  <si>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</si>
  <si>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</si>
  <si>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</si>
  <si>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</si>
  <si>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</si>
  <si>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</si>
  <si>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</si>
  <si>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</si>
  <si>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</si>
  <si>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</si>
  <si>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</si>
  <si>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</si>
  <si>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</si>
  <si>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</si>
  <si>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</si>
  <si>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</si>
  <si>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</si>
  <si>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</si>
  <si>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</si>
  <si>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</si>
  <si>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</si>
  <si>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</si>
  <si>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</si>
  <si>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</si>
  <si>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</si>
  <si>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</si>
  <si>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</si>
  <si>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</si>
  <si>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</si>
  <si>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</si>
  <si>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</si>
  <si>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</si>
  <si>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</si>
  <si>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</si>
  <si>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</si>
  <si>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</si>
  <si>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</si>
  <si>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</si>
  <si>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</si>
  <si>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</si>
  <si>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</si>
  <si>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</si>
  <si>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</si>
  <si>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</si>
  <si>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</si>
  <si>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</si>
  <si>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</si>
  <si>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</si>
  <si>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</si>
  <si>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</si>
  <si>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</si>
  <si>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</si>
  <si>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</si>
  <si>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</si>
  <si>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</si>
  <si>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</si>
  <si>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</si>
  <si>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</si>
  <si>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</si>
  <si>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</si>
  <si>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</si>
  <si>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</si>
  <si>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</si>
  <si>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</si>
  <si>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</si>
  <si>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</si>
  <si>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</si>
  <si>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</si>
  <si>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</si>
  <si>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</si>
  <si>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</si>
  <si>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</si>
  <si>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</si>
  <si>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</si>
  <si>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</si>
  <si>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</si>
  <si>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</si>
  <si>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</si>
  <si>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</si>
  <si>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</si>
  <si>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</si>
  <si>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</si>
  <si>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</si>
  <si>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</si>
  <si>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</si>
  <si>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</si>
  <si>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</si>
  <si>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</si>
  <si>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</si>
  <si>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</si>
  <si>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</si>
  <si>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</si>
  <si>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</si>
  <si>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</si>
  <si>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</si>
  <si>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</si>
  <si>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</si>
  <si>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</si>
  <si>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</si>
  <si>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</si>
  <si>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</si>
  <si>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</si>
  <si>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</si>
  <si>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</si>
  <si>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</si>
  <si>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</si>
  <si>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</si>
  <si>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</si>
  <si>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</si>
  <si>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</si>
  <si>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</si>
  <si>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</si>
  <si>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</si>
  <si>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</si>
  <si>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</si>
  <si>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</si>
  <si>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</si>
  <si>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</si>
  <si>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</si>
  <si>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</si>
  <si>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</si>
  <si>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</si>
  <si>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</si>
  <si>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</si>
  <si>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</si>
  <si>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</si>
  <si>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</si>
  <si>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</si>
  <si>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</si>
  <si>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</si>
  <si>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</si>
  <si>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</si>
  <si>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</si>
  <si>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</si>
  <si>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</si>
  <si>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</si>
  <si>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</si>
  <si>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</si>
  <si>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</si>
  <si>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</si>
  <si>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</si>
  <si>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</si>
  <si>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</si>
  <si>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</si>
  <si>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</si>
  <si>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</si>
  <si>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</si>
  <si>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</si>
  <si>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</si>
  <si>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</si>
  <si>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</si>
  <si>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</si>
  <si>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</si>
  <si>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</si>
  <si>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</si>
  <si>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</si>
  <si>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</si>
  <si>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</si>
  <si>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</si>
  <si>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</si>
  <si>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</si>
  <si>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</si>
  <si>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</si>
  <si>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</si>
  <si>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</si>
  <si>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</si>
  <si>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</si>
  <si>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</si>
  <si>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</si>
  <si>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</si>
  <si>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</si>
  <si>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</si>
  <si>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</si>
  <si>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</si>
  <si>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</si>
  <si>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</si>
  <si>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</si>
  <si>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</si>
  <si>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</si>
  <si>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</si>
  <si>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</si>
  <si>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</si>
  <si>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</si>
  <si>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</si>
  <si>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</si>
  <si>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</si>
  <si>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</si>
  <si>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</si>
  <si>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</si>
  <si>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</si>
  <si>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</si>
  <si>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</si>
  <si>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</si>
  <si>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</si>
  <si>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</si>
  <si>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</si>
  <si>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</si>
  <si>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</si>
  <si>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</si>
  <si>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</si>
  <si>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</si>
  <si>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</si>
  <si>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</si>
  <si>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</si>
  <si>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</si>
  <si>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</si>
  <si>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</si>
  <si>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</si>
  <si>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</si>
  <si>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</si>
  <si>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</si>
  <si>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</si>
  <si>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</si>
  <si>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</si>
  <si>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</si>
  <si>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</si>
  <si>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</si>
  <si>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</si>
  <si>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</si>
  <si>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</si>
  <si>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</si>
  <si>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</si>
  <si>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</si>
  <si>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</si>
  <si>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</si>
  <si>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</si>
  <si>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</si>
  <si>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</si>
  <si>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</si>
  <si>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</si>
  <si>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</si>
  <si>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</si>
  <si>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</si>
  <si>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</si>
  <si>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</si>
  <si>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</si>
  <si>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</si>
  <si>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</si>
  <si>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</si>
  <si>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</si>
  <si>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</si>
  <si>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</si>
  <si>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</si>
  <si>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</si>
  <si>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</si>
  <si>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</si>
  <si>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</si>
  <si>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</si>
  <si>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</si>
  <si>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</si>
  <si>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</si>
  <si>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</si>
  <si>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</si>
  <si>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</si>
  <si>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</si>
  <si>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</si>
  <si>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</si>
  <si>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</si>
  <si>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</si>
  <si>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</si>
  <si>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</si>
  <si>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</si>
  <si>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</si>
  <si>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</si>
  <si>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</si>
  <si>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</si>
  <si>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</si>
  <si>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</si>
  <si>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</si>
  <si>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</si>
  <si>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</si>
  <si>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</si>
  <si>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</si>
  <si>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</si>
  <si>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</si>
  <si>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</si>
  <si>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</si>
  <si>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</si>
  <si>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</si>
  <si>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</si>
  <si>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</si>
  <si>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</si>
  <si>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</si>
  <si>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</si>
  <si>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</si>
  <si>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</si>
  <si>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</si>
  <si>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</si>
  <si>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</si>
  <si>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</si>
  <si>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</si>
  <si>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</si>
  <si>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</si>
  <si>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</si>
  <si>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</si>
  <si>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</si>
  <si>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</si>
  <si>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</si>
  <si>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</si>
  <si>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</si>
  <si>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</si>
  <si>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</si>
  <si>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</si>
  <si>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</si>
  <si>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</si>
  <si>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</si>
  <si>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</si>
  <si>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</si>
  <si>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</si>
  <si>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</si>
  <si>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</si>
  <si>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</si>
  <si>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</si>
  <si>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</si>
  <si>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</si>
  <si>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</si>
  <si>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</si>
  <si>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</si>
  <si>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</si>
  <si>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</si>
  <si>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</si>
  <si>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</si>
  <si>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</si>
  <si>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</si>
  <si>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</si>
  <si>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</si>
  <si>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</si>
  <si>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</si>
  <si>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</si>
  <si>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</si>
  <si>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</si>
  <si>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</si>
  <si>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</si>
  <si>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</si>
  <si>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</si>
  <si>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</si>
  <si>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</si>
  <si>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</si>
  <si>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</si>
  <si>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</si>
  <si>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</si>
  <si>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</si>
  <si>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</si>
  <si>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</si>
  <si>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</si>
  <si>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</si>
  <si>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</si>
  <si>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</si>
  <si>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</si>
  <si>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</si>
  <si>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</si>
  <si>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</si>
  <si>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</si>
  <si>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</si>
  <si>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</si>
  <si>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</si>
  <si>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</si>
  <si>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</si>
  <si>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</si>
  <si>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</si>
  <si>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</si>
  <si>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</si>
  <si>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</si>
  <si>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</si>
  <si>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</si>
  <si>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</si>
  <si>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</si>
  <si>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</si>
  <si>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</si>
  <si>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</si>
  <si>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</si>
  <si>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</si>
  <si>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</si>
  <si>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</si>
  <si>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</si>
  <si>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</si>
  <si>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</si>
  <si>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</si>
  <si>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</si>
  <si>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</si>
  <si>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</si>
  <si>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</si>
  <si>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</si>
  <si>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</si>
  <si>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</si>
  <si>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</si>
  <si>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</si>
  <si>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</si>
  <si>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</si>
  <si>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</si>
  <si>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</si>
  <si>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</si>
  <si>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</si>
  <si>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</si>
  <si>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</si>
  <si>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</si>
  <si>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</si>
  <si>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</si>
  <si>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</si>
  <si>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</si>
  <si>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</si>
  <si>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</si>
  <si>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</si>
  <si>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</si>
  <si>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</si>
  <si>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</si>
  <si>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</si>
  <si>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</si>
  <si>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</si>
  <si>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</si>
  <si>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</si>
  <si>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</si>
  <si>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</si>
  <si>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</si>
  <si>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</si>
  <si>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</si>
  <si>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</si>
  <si>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</si>
  <si>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</si>
  <si>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</si>
  <si>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</si>
  <si>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</si>
  <si>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</si>
  <si>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</si>
  <si>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</si>
  <si>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</si>
  <si>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</si>
  <si>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</si>
  <si>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</si>
  <si>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</si>
  <si>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</si>
  <si>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</si>
  <si>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</si>
  <si>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</si>
  <si>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</si>
  <si>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</si>
  <si>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</si>
  <si>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</si>
  <si>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</si>
  <si>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</si>
  <si>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</si>
  <si>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</si>
  <si>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</si>
  <si>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</si>
  <si>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</si>
  <si>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</si>
  <si>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</si>
  <si>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</si>
  <si>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</si>
  <si>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</si>
  <si>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</si>
  <si>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</si>
  <si>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</si>
  <si>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</si>
  <si>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</si>
  <si>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</si>
  <si>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</si>
  <si>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</si>
  <si>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</si>
  <si>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</si>
  <si>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</si>
  <si>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</si>
  <si>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</si>
  <si>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</si>
  <si>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</si>
  <si>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</si>
  <si>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</si>
  <si>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</si>
  <si>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</si>
  <si>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</si>
  <si>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</si>
  <si>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</si>
  <si>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</si>
  <si>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</si>
  <si>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</si>
  <si>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</si>
  <si>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</si>
  <si>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</si>
  <si>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</si>
  <si>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</si>
  <si>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</si>
  <si>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</si>
  <si>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</si>
  <si>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</si>
  <si>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</si>
  <si>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</si>
  <si>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</si>
  <si>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</si>
  <si>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</si>
  <si>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</si>
  <si>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</si>
  <si>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</si>
  <si>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</si>
  <si>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</si>
  <si>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</si>
  <si>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</si>
  <si>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</si>
  <si>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</si>
  <si>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</si>
  <si>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</si>
  <si>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</si>
  <si>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</si>
  <si>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</si>
  <si>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</si>
  <si>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</si>
  <si>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</si>
  <si>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</si>
  <si>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</si>
  <si>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</si>
  <si>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</si>
  <si>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</si>
  <si>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</si>
  <si>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</si>
  <si>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</si>
  <si>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</si>
  <si>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</si>
  <si>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</si>
  <si>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</si>
  <si>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</si>
  <si>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</si>
  <si>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</si>
  <si>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</si>
  <si>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</si>
  <si>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</si>
  <si>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</si>
  <si>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</si>
  <si>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</si>
  <si>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</si>
  <si>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</si>
  <si>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</si>
  <si>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</si>
  <si>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</si>
  <si>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</si>
  <si>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</si>
  <si>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</si>
  <si>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</si>
  <si>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</si>
  <si>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</si>
  <si>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</si>
  <si>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</si>
  <si>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</si>
  <si>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</si>
  <si>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</si>
  <si>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</si>
  <si>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</si>
  <si>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</si>
  <si>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</si>
  <si>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</si>
  <si>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</si>
  <si>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</si>
  <si>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</si>
  <si>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</si>
  <si>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</si>
  <si>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</si>
  <si>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</si>
  <si>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</si>
  <si>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</si>
  <si>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</si>
  <si>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</si>
  <si>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</si>
  <si>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</si>
  <si>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</si>
  <si>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</si>
  <si>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</si>
  <si>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</si>
  <si>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</si>
  <si>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</si>
  <si>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</si>
  <si>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</si>
  <si>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</si>
  <si>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</si>
  <si>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</si>
  <si>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</si>
  <si>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</si>
  <si>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</si>
  <si>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</si>
  <si>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</si>
  <si>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</si>
  <si>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</si>
  <si>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</si>
  <si>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</si>
  <si>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</si>
  <si>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</si>
  <si>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</si>
  <si>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</si>
  <si>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</si>
  <si>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</si>
  <si>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</si>
  <si>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</si>
  <si>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</si>
  <si>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</si>
  <si>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</si>
  <si>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</si>
  <si>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</si>
  <si>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</si>
  <si>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</si>
  <si>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</si>
  <si>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</si>
  <si>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</si>
  <si>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</si>
  <si>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</si>
  <si>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</si>
  <si>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</si>
  <si>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</si>
  <si>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</si>
  <si>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</si>
  <si>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</si>
  <si>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</si>
  <si>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</si>
  <si>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</si>
  <si>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</si>
  <si>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</si>
  <si>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</si>
  <si>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</si>
  <si>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</si>
  <si>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</si>
  <si>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</si>
  <si>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</si>
  <si>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</si>
  <si>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</si>
  <si>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</si>
  <si>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</si>
  <si>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</si>
  <si>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</si>
  <si>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</si>
  <si>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</si>
  <si>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</si>
  <si>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</si>
  <si>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</si>
  <si>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</si>
  <si>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</si>
  <si>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</si>
  <si>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</si>
  <si>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</si>
  <si>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</si>
  <si>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</si>
  <si>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</si>
  <si>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</si>
  <si>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</si>
  <si>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</si>
  <si>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</si>
  <si>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</si>
  <si>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</si>
  <si>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</si>
  <si>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</si>
  <si>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</si>
  <si>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</si>
  <si>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</si>
  <si>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</si>
  <si>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</si>
  <si>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</si>
  <si>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</si>
  <si>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</si>
  <si>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</si>
  <si>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</si>
  <si>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</si>
  <si>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</si>
  <si>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</si>
  <si>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</si>
  <si>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</si>
  <si>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</si>
  <si>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</si>
  <si>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</si>
  <si>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</si>
  <si>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</si>
  <si>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</si>
  <si>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</si>
  <si>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</si>
  <si>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</si>
  <si>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</si>
  <si>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</si>
  <si>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</si>
  <si>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</si>
  <si>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</si>
  <si>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</si>
  <si>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</si>
  <si>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</si>
  <si>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</si>
  <si>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</si>
  <si>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</si>
  <si>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</si>
  <si>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</si>
  <si>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</si>
  <si>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</si>
  <si>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</si>
  <si>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</si>
  <si>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</si>
  <si>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</si>
  <si>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</si>
  <si>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</si>
  <si>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</si>
  <si>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</si>
  <si>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</si>
  <si>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</si>
  <si>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</si>
  <si>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</si>
  <si>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</si>
  <si>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</si>
  <si>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</si>
  <si>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</si>
  <si>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</si>
  <si>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</si>
  <si>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</si>
  <si>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</si>
  <si>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</si>
  <si>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</si>
  <si>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</si>
  <si>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</si>
  <si>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</si>
  <si>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</si>
  <si>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</si>
  <si>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</si>
  <si>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</si>
  <si>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</si>
  <si>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</si>
  <si>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</si>
  <si>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</si>
  <si>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</si>
  <si>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</si>
  <si>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</si>
  <si>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</si>
  <si>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</si>
  <si>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</si>
  <si>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</si>
  <si>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</si>
  <si>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</si>
  <si>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</si>
  <si>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</si>
  <si>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</si>
  <si>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</si>
  <si>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</si>
  <si>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</si>
  <si>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</si>
  <si>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</si>
  <si>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</si>
  <si>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</si>
  <si>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</si>
  <si>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</si>
  <si>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</si>
  <si>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</si>
  <si>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</si>
  <si>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</si>
  <si>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</si>
  <si>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</si>
  <si>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</si>
  <si>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</si>
  <si>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</si>
  <si>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</si>
  <si>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</si>
  <si>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</si>
  <si>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</si>
  <si>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</si>
  <si>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</si>
  <si>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</si>
  <si>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</si>
  <si>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</si>
  <si>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</si>
  <si>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</si>
  <si>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</si>
  <si>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</si>
  <si>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</si>
  <si>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</si>
  <si>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</si>
  <si>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</si>
  <si>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</si>
  <si>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</si>
  <si>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</si>
  <si>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</si>
  <si>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</si>
  <si>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</si>
  <si>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</si>
  <si>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</si>
  <si>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</si>
  <si>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</si>
  <si>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</si>
  <si>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</si>
  <si>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</si>
  <si>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</si>
  <si>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</si>
  <si>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</si>
  <si>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</si>
  <si>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</si>
  <si>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</si>
  <si>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</si>
  <si>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</si>
  <si>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</si>
  <si>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</si>
  <si>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</si>
  <si>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</si>
  <si>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</si>
  <si>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</si>
  <si>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</si>
  <si>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</si>
  <si>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</si>
  <si>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</si>
  <si>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</si>
  <si>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</si>
  <si>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</si>
  <si>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</si>
  <si>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</si>
  <si>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</si>
  <si>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</si>
  <si>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</si>
  <si>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</si>
  <si>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</si>
  <si>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</si>
  <si>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</si>
  <si>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</si>
  <si>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</si>
  <si>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</si>
  <si>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</si>
  <si>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</si>
  <si>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</si>
  <si>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</si>
  <si>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</si>
  <si>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</si>
  <si>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</si>
  <si>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</si>
  <si>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</si>
  <si>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</si>
  <si>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</si>
  <si>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</si>
  <si>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</si>
  <si>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</si>
  <si>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</si>
  <si>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</si>
  <si>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</si>
  <si>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</si>
  <si>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</si>
  <si>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</si>
  <si>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</si>
  <si>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</si>
  <si>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</si>
  <si>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</si>
  <si>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</si>
  <si>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</si>
  <si>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</si>
  <si>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</si>
  <si>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</si>
  <si>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</si>
  <si>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</si>
  <si>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</si>
  <si>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</si>
  <si>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</si>
  <si>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</si>
  <si>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</si>
  <si>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</si>
  <si>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</si>
  <si>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</si>
  <si>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</si>
  <si>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</si>
  <si>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</si>
  <si>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</si>
  <si>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</si>
  <si>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</si>
  <si>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</si>
  <si>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</si>
  <si>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</si>
  <si>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</si>
  <si>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</si>
  <si>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</si>
  <si>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</si>
  <si>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</si>
  <si>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</si>
  <si>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</si>
  <si>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</si>
  <si>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</si>
  <si>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</si>
  <si>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</si>
  <si>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</si>
  <si>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</si>
  <si>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</si>
  <si>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</si>
  <si>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</si>
  <si>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</si>
  <si>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</si>
  <si>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</si>
  <si>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</si>
  <si>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</si>
  <si>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</si>
  <si>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</si>
  <si>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</si>
  <si>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</si>
  <si>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</si>
  <si>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</si>
  <si>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</si>
  <si>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</si>
  <si>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</si>
  <si>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</si>
  <si>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</si>
  <si>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</si>
  <si>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</si>
  <si>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</si>
  <si>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</si>
  <si>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</si>
  <si>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</si>
  <si>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</si>
  <si>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</si>
  <si>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</si>
  <si>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</si>
  <si>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</si>
  <si>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</si>
  <si>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</si>
  <si>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</si>
  <si>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</si>
  <si>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</si>
  <si>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</si>
  <si>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</si>
  <si>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</si>
  <si>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</si>
  <si>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</si>
  <si>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</si>
  <si>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</si>
  <si>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</si>
  <si>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</si>
  <si>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</si>
  <si>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</si>
  <si>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</si>
  <si>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</si>
  <si>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</si>
  <si>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</si>
  <si>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</si>
  <si>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</si>
  <si>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</si>
  <si>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</si>
  <si>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</si>
  <si>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</si>
  <si>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</si>
  <si>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</si>
  <si>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</si>
  <si>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</si>
  <si>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</si>
  <si>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</si>
  <si>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</si>
  <si>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</si>
  <si>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</si>
  <si>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</si>
  <si>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</si>
  <si>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</si>
  <si>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</si>
  <si>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</si>
  <si>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</si>
  <si>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</si>
  <si>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</si>
  <si>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</si>
  <si>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</si>
  <si>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</si>
  <si>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</si>
  <si>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</si>
  <si>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</si>
  <si>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</si>
  <si>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</si>
  <si>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</si>
  <si>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</si>
  <si>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</si>
  <si>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</si>
  <si>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</si>
  <si>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</si>
  <si>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</si>
  <si>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</si>
  <si>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</si>
  <si>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</si>
  <si>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</si>
  <si>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</si>
  <si>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</si>
  <si>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</si>
  <si>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</si>
  <si>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</si>
  <si>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</si>
  <si>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</si>
  <si>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</si>
  <si>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</si>
  <si>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</si>
  <si>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</si>
  <si>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</si>
  <si>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</si>
  <si>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</si>
  <si>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</si>
  <si>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</si>
  <si>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</si>
  <si>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</si>
  <si>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</si>
  <si>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</si>
  <si>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</si>
  <si>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</si>
  <si>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</si>
  <si>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</si>
  <si>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</si>
  <si>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</si>
  <si>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</si>
  <si>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</si>
  <si>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</si>
  <si>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</si>
  <si>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</si>
  <si>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</si>
  <si>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</si>
  <si>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</si>
  <si>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</si>
  <si>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</si>
  <si>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</si>
  <si>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</si>
  <si>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</si>
  <si>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</si>
  <si>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</si>
  <si>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</si>
  <si>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</si>
  <si>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</si>
  <si>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</si>
  <si>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</si>
  <si>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</si>
  <si>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</si>
  <si>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</si>
  <si>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</si>
  <si>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</si>
  <si>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</si>
  <si>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</si>
  <si>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</si>
  <si>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</si>
  <si>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</si>
  <si>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</si>
  <si>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</si>
  <si>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</si>
  <si>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</si>
  <si>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</si>
  <si>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</si>
  <si>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</si>
  <si>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</si>
  <si>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</si>
  <si>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</si>
  <si>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</si>
  <si>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</si>
  <si>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</si>
  <si>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</si>
  <si>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</si>
  <si>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</si>
  <si>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</si>
  <si>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</si>
  <si>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</si>
  <si>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</si>
  <si>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</si>
  <si>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</si>
  <si>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</si>
  <si>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</si>
  <si>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</si>
  <si>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</si>
  <si>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</si>
  <si>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</si>
  <si>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</si>
  <si>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</si>
  <si>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</si>
  <si>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</si>
  <si>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</si>
  <si>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</si>
  <si>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</si>
  <si>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</si>
  <si>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</si>
  <si>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</si>
  <si>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</si>
  <si>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</si>
  <si>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</si>
  <si>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</si>
  <si>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</si>
  <si>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</si>
  <si>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</si>
  <si>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</si>
  <si>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</si>
  <si>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</si>
  <si>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</si>
  <si>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</si>
  <si>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</si>
  <si>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</si>
  <si>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</si>
  <si>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</si>
  <si>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</si>
  <si>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</si>
  <si>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</si>
  <si>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</si>
  <si>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</si>
  <si>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</si>
  <si>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</si>
  <si>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</si>
  <si>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</si>
  <si>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</si>
  <si>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</si>
  <si>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</si>
  <si>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</si>
  <si>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</si>
  <si>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</si>
  <si>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</si>
  <si>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</si>
  <si>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</si>
  <si>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</si>
  <si>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</si>
  <si>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</si>
  <si>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</si>
  <si>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</si>
  <si>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</si>
  <si>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</si>
  <si>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</si>
  <si>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</si>
  <si>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</si>
  <si>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</si>
  <si>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</si>
  <si>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</si>
  <si>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</si>
  <si>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</si>
  <si>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</si>
  <si>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</si>
  <si>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</si>
  <si>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</si>
  <si>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</si>
  <si>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</si>
  <si>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</si>
  <si>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</si>
  <si>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</si>
  <si>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</si>
  <si>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</si>
  <si>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</si>
  <si>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</si>
  <si>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</si>
  <si>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</si>
  <si>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</si>
  <si>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</si>
  <si>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</si>
  <si>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</si>
  <si>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</si>
  <si>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</si>
  <si>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</si>
  <si>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</si>
  <si>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</si>
  <si>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</si>
  <si>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</si>
  <si>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</si>
  <si>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</si>
  <si>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</si>
  <si>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</si>
  <si>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</si>
  <si>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</si>
  <si>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</si>
  <si>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</si>
  <si>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</si>
  <si>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</si>
  <si>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</si>
  <si>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</si>
  <si>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</si>
  <si>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</si>
  <si>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</si>
  <si>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</si>
  <si>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</si>
  <si>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</si>
  <si>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</si>
  <si>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</si>
  <si>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</si>
  <si>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</si>
  <si>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</si>
  <si>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</si>
  <si>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</si>
  <si>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</si>
  <si>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</si>
  <si>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</si>
  <si>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</si>
  <si>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</si>
  <si>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</si>
  <si>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</si>
  <si>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</si>
  <si>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</si>
  <si>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</si>
  <si>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</si>
  <si>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</si>
  <si>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</si>
  <si>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</si>
  <si>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</si>
  <si>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</si>
  <si>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</si>
  <si>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</si>
  <si>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</si>
  <si>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</si>
  <si>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</si>
  <si>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</si>
  <si>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</si>
  <si>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</si>
  <si>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</si>
  <si>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</si>
  <si>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</si>
  <si>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</si>
  <si>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</si>
  <si>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</si>
  <si>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</si>
  <si>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</si>
  <si>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</si>
  <si>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</si>
  <si>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</si>
  <si>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</si>
  <si>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</si>
  <si>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</si>
  <si>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</si>
  <si>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</si>
  <si>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</si>
  <si>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</si>
  <si>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</si>
  <si>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</si>
  <si>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</si>
  <si>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</si>
  <si>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</si>
  <si>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</si>
  <si>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</si>
  <si>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</si>
  <si>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</si>
  <si>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</si>
  <si>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</si>
  <si>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</si>
  <si>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</si>
  <si>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</si>
  <si>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</si>
  <si>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</si>
  <si>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</si>
  <si>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</si>
  <si>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</si>
  <si>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</si>
  <si>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</si>
  <si>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</si>
  <si>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</si>
  <si>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</si>
  <si>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</si>
  <si>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</si>
  <si>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</si>
  <si>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</si>
  <si>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</si>
  <si>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</si>
  <si>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</si>
  <si>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</si>
  <si>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</si>
  <si>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</si>
  <si>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</si>
  <si>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</si>
  <si>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</si>
  <si>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</si>
  <si>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</si>
  <si>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</si>
  <si>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</si>
  <si>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</si>
  <si>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</si>
  <si>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</si>
  <si>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</si>
  <si>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</si>
  <si>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</si>
  <si>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</si>
  <si>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</si>
  <si>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</si>
  <si>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</si>
  <si>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</si>
  <si>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</si>
  <si>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</si>
  <si>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</si>
  <si>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</si>
  <si>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</si>
  <si>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</si>
  <si>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</si>
  <si>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</si>
  <si>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</si>
  <si>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</si>
  <si>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</si>
  <si>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</si>
  <si>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</si>
  <si>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</si>
  <si>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</si>
  <si>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</si>
  <si>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</si>
  <si>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</si>
  <si>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</si>
  <si>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</si>
  <si>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</si>
  <si>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</si>
  <si>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</si>
  <si>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</si>
  <si>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</si>
  <si>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</si>
  <si>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</si>
  <si>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</si>
  <si>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</si>
  <si>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</si>
  <si>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</si>
  <si>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</si>
  <si>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</si>
  <si>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</si>
  <si>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</si>
  <si>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</si>
  <si>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</si>
  <si>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</si>
  <si>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</si>
  <si>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</si>
  <si>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</si>
  <si>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</si>
  <si>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</si>
  <si>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</si>
  <si>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</si>
  <si>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</si>
  <si>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</si>
  <si>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</si>
  <si>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</si>
  <si>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</si>
  <si>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</si>
  <si>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</si>
  <si>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</si>
  <si>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</si>
  <si>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</si>
  <si>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</si>
  <si>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</si>
  <si>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</si>
  <si>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</si>
  <si>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</si>
  <si>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</si>
  <si>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</si>
  <si>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</si>
  <si>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</si>
  <si>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</si>
  <si>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</si>
  <si>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</si>
  <si>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</si>
  <si>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</si>
  <si>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</si>
  <si>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</si>
  <si>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</si>
  <si>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</si>
  <si>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</si>
  <si>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</si>
  <si>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</si>
  <si>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</si>
  <si>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</si>
  <si>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</si>
  <si>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</si>
  <si>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</si>
  <si>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</si>
  <si>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</si>
  <si>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</si>
  <si>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</si>
  <si>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</si>
  <si>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</si>
  <si>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</si>
  <si>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</si>
  <si>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</si>
  <si>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</si>
  <si>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</si>
  <si>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</si>
  <si>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</si>
  <si>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</si>
  <si>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</si>
  <si>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</si>
  <si>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</si>
  <si>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</si>
  <si>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</si>
  <si>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</si>
  <si>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</si>
  <si>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</si>
  <si>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</si>
  <si>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</si>
  <si>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</si>
  <si>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</si>
  <si>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</si>
  <si>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</si>
  <si>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</si>
  <si>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</si>
  <si>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</si>
  <si>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</si>
  <si>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</si>
  <si>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</si>
  <si>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</si>
  <si>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</si>
  <si>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</si>
  <si>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</si>
  <si>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</si>
  <si>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</si>
  <si>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</si>
  <si>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</si>
  <si>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</si>
  <si>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</si>
  <si>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</si>
  <si>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</si>
  <si>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</si>
  <si>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</si>
  <si>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</si>
  <si>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</si>
  <si>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</si>
  <si>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</si>
  <si>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</si>
  <si>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</si>
  <si>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</si>
  <si>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</si>
  <si>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</si>
  <si>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</si>
  <si>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</si>
  <si>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</si>
  <si>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</si>
  <si>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</si>
  <si>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</si>
  <si>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</si>
  <si>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</si>
  <si>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</si>
  <si>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</si>
  <si>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</si>
  <si>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</si>
  <si>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</si>
  <si>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</si>
  <si>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</si>
  <si>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</si>
  <si>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</si>
  <si>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</si>
  <si>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</si>
  <si>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</si>
  <si>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</si>
  <si>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</si>
  <si>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</si>
  <si>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</si>
  <si>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</si>
  <si>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</si>
  <si>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</si>
  <si>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</si>
  <si>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</si>
  <si>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</si>
  <si>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</si>
  <si>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</si>
  <si>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</si>
  <si>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</si>
  <si>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</si>
  <si>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</si>
  <si>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</si>
  <si>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</si>
  <si>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</si>
  <si>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</si>
  <si>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</si>
  <si>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</si>
  <si>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</si>
  <si>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</si>
  <si>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</si>
  <si>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</si>
  <si>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</si>
  <si>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</si>
  <si>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</si>
  <si>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</si>
  <si>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</si>
  <si>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</si>
  <si>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</si>
  <si>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</si>
  <si>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</si>
  <si>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</si>
  <si>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</si>
  <si>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</si>
  <si>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</si>
  <si>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</si>
  <si>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</si>
  <si>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</si>
  <si>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</si>
  <si>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</si>
  <si>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</si>
  <si>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</si>
  <si>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</si>
  <si>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</si>
  <si>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</si>
  <si>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</si>
  <si>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</si>
  <si>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</si>
  <si>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</si>
  <si>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</si>
  <si>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</si>
  <si>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</si>
  <si>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</si>
  <si>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</si>
  <si>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</si>
  <si>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</si>
  <si>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</si>
  <si>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</si>
  <si>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</si>
  <si>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</si>
  <si>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</si>
  <si>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</si>
  <si>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</si>
  <si>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</si>
  <si>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</si>
  <si>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</si>
  <si>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</si>
  <si>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</si>
  <si>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</si>
  <si>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</si>
  <si>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</si>
  <si>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</si>
  <si>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</si>
  <si>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</si>
  <si>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</si>
  <si>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</si>
  <si>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</si>
  <si>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</si>
  <si>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</si>
  <si>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</si>
  <si>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</si>
  <si>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</si>
  <si>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</si>
  <si>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</si>
  <si>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</si>
  <si>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</si>
  <si>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</si>
  <si>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</si>
  <si>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</si>
  <si>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</si>
  <si>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</si>
  <si>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</si>
  <si>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</si>
  <si>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</si>
  <si>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</si>
  <si>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</si>
  <si>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</si>
  <si>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</si>
  <si>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</si>
  <si>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</si>
  <si>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</si>
  <si>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</si>
  <si>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</si>
  <si>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</si>
  <si>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</si>
  <si>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</si>
  <si>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</si>
  <si>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</si>
  <si>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</si>
  <si>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</si>
  <si>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</si>
  <si>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</si>
  <si>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</si>
  <si>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</si>
  <si>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</si>
  <si>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</si>
  <si>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</si>
  <si>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</si>
  <si>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</si>
  <si>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</si>
  <si>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</si>
  <si>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</si>
  <si>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</si>
  <si>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</si>
  <si>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</si>
  <si>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</si>
  <si>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</si>
  <si>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</si>
  <si>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</si>
  <si>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</si>
  <si>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</si>
  <si>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</si>
  <si>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</si>
  <si>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</si>
  <si>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</si>
  <si>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</si>
  <si>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</si>
  <si>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</si>
  <si>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</si>
  <si>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</si>
  <si>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</si>
  <si>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</si>
  <si>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</si>
  <si>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</si>
  <si>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</si>
  <si>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</si>
  <si>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</si>
  <si>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</si>
  <si>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</si>
  <si>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</si>
  <si>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</si>
  <si>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</si>
  <si>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</si>
  <si>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</si>
  <si>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</si>
  <si>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</si>
  <si>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</si>
  <si>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</si>
  <si>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</si>
  <si>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</si>
  <si>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</si>
  <si>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</si>
  <si>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</si>
  <si>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</si>
  <si>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</si>
  <si>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</si>
  <si>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</si>
  <si>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</si>
  <si>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</si>
  <si>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</si>
  <si>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</si>
  <si>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</si>
  <si>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</si>
  <si>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</si>
  <si>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</si>
  <si>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</si>
  <si>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</si>
  <si>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</si>
  <si>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</si>
  <si>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</si>
  <si>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</si>
  <si>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</si>
  <si>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</si>
  <si>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</si>
  <si>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</si>
  <si>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</si>
  <si>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</si>
  <si>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</si>
  <si>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</si>
  <si>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</si>
  <si>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</si>
  <si>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</si>
  <si>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</si>
  <si>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</si>
  <si>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</si>
  <si>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</si>
  <si>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</si>
  <si>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</si>
  <si>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</si>
  <si>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</si>
  <si>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</si>
  <si>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</si>
  <si>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</si>
  <si>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</si>
  <si>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</si>
  <si>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</si>
  <si>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</si>
  <si>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</si>
  <si>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</si>
  <si>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</si>
  <si>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</si>
  <si>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</si>
  <si>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</si>
  <si>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</si>
  <si>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</si>
  <si>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</si>
  <si>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</si>
  <si>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</si>
  <si>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</si>
  <si>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</si>
  <si>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</si>
  <si>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</si>
  <si>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</si>
  <si>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</si>
  <si>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</si>
  <si>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</si>
  <si>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</si>
  <si>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</si>
  <si>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</si>
  <si>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</si>
  <si>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</si>
  <si>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</si>
  <si>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</si>
  <si>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</si>
  <si>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</si>
  <si>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</si>
  <si>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</si>
  <si>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</si>
  <si>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</si>
  <si>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</si>
  <si>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</si>
  <si>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</si>
  <si>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</si>
  <si>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</si>
  <si>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</si>
  <si>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</si>
  <si>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</si>
  <si>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</si>
  <si>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</si>
  <si>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</si>
  <si>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</si>
  <si>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</si>
  <si>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</si>
  <si>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</si>
  <si>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</si>
  <si>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</si>
  <si>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</si>
  <si>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</si>
  <si>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</si>
  <si>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</si>
  <si>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</si>
  <si>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</si>
  <si>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</si>
  <si>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</si>
  <si>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</si>
  <si>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</si>
  <si>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</si>
  <si>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</si>
  <si>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</si>
  <si>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</si>
  <si>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</si>
  <si>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</si>
  <si>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</si>
  <si>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</si>
  <si>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</si>
  <si>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</si>
  <si>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</si>
  <si>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</si>
  <si>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</si>
  <si>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</si>
  <si>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</si>
  <si>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</si>
  <si>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</si>
  <si>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</si>
  <si>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</si>
  <si>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</si>
  <si>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</si>
  <si>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</si>
  <si>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</si>
  <si>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</si>
  <si>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</si>
  <si>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</si>
  <si>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</si>
  <si>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</si>
  <si>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</si>
  <si>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</si>
  <si>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</si>
  <si>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</si>
  <si>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</si>
  <si>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</si>
  <si>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</si>
  <si>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</si>
  <si>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</si>
  <si>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</si>
  <si>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</si>
  <si>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</si>
  <si>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</si>
  <si>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</si>
  <si>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</si>
  <si>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</si>
  <si>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</si>
  <si>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</si>
  <si>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</si>
  <si>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</si>
  <si>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</si>
  <si>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</si>
  <si>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</si>
  <si>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</si>
  <si>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</si>
  <si>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</si>
  <si>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</si>
  <si>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</si>
  <si>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</si>
  <si>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</si>
  <si>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</si>
  <si>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</si>
  <si>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</si>
  <si>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</si>
  <si>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</si>
  <si>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</si>
  <si>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</si>
  <si>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</si>
  <si>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</si>
  <si>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</si>
  <si>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</si>
  <si>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</si>
  <si>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</si>
  <si>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</si>
  <si>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</si>
  <si>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</si>
  <si>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</si>
  <si>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</si>
  <si>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</si>
  <si>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</si>
  <si>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</si>
  <si>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</si>
  <si>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</si>
  <si>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</si>
  <si>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</si>
  <si>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</si>
  <si>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</si>
  <si>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</si>
  <si>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</si>
  <si>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</si>
  <si>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</si>
  <si>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</si>
  <si>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</si>
  <si>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</si>
  <si>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</si>
  <si>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</si>
  <si>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</si>
  <si>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</si>
  <si>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</si>
  <si>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</si>
  <si>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</si>
  <si>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</si>
  <si>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</si>
  <si>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</si>
  <si>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</si>
  <si>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</si>
  <si>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</si>
  <si>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</si>
  <si>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</si>
  <si>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</si>
  <si>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</si>
  <si>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</si>
  <si>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</si>
  <si>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</si>
  <si>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</si>
  <si>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</si>
  <si>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</si>
  <si>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</si>
  <si>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</si>
  <si>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</si>
  <si>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</si>
  <si>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</si>
  <si>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</si>
  <si>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</si>
  <si>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</si>
  <si>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</si>
  <si>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</si>
  <si>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</si>
  <si>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</si>
  <si>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</si>
  <si>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</si>
  <si>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</si>
  <si>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</si>
  <si>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</si>
  <si>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</si>
  <si>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</si>
  <si>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</si>
  <si>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</si>
  <si>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</si>
  <si>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</si>
  <si>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</si>
  <si>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</si>
  <si>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</si>
  <si>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</si>
  <si>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</si>
  <si>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</si>
  <si>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</si>
  <si>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</si>
  <si>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</si>
  <si>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</si>
  <si>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</si>
  <si>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</si>
  <si>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</si>
  <si>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</si>
  <si>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</si>
  <si>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</si>
  <si>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</si>
  <si>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</si>
  <si>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</si>
  <si>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</si>
  <si>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</si>
  <si>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</si>
  <si>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</si>
  <si>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</si>
  <si>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</si>
  <si>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</si>
  <si>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</si>
  <si>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</si>
  <si>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</si>
  <si>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</si>
  <si>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</si>
  <si>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</si>
  <si>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</si>
  <si>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</si>
  <si>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</si>
  <si>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</si>
  <si>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</si>
  <si>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</si>
  <si>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</si>
  <si>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</si>
  <si>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</si>
  <si>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</si>
  <si>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</si>
  <si>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</si>
  <si>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</si>
  <si>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</si>
  <si>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</si>
  <si>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</si>
  <si>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</si>
  <si>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</si>
  <si>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</si>
  <si>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</si>
  <si>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</si>
  <si>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</si>
  <si>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</si>
  <si>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</si>
  <si>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</si>
  <si>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</si>
  <si>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</si>
  <si>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</si>
  <si>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</si>
  <si>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</si>
  <si>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</si>
  <si>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</si>
  <si>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</si>
  <si>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</si>
  <si>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</si>
  <si>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</si>
  <si>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</si>
  <si>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</si>
  <si>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</si>
  <si>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</si>
  <si>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</si>
  <si>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</si>
  <si>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</si>
  <si>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</si>
  <si>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</si>
  <si>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</si>
  <si>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</si>
  <si>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</si>
  <si>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</si>
  <si>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</si>
  <si>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</si>
  <si>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</si>
  <si>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</si>
  <si>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</si>
  <si>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</si>
  <si>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</si>
  <si>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</si>
  <si>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</si>
  <si>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</si>
  <si>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</si>
  <si>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</si>
  <si>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</si>
  <si>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</si>
  <si>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</si>
  <si>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</si>
  <si>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</si>
  <si>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</si>
  <si>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</si>
  <si>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</si>
  <si>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</si>
  <si>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</si>
  <si>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</si>
  <si>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</si>
  <si>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</si>
  <si>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</si>
  <si>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</si>
  <si>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</si>
  <si>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</si>
  <si>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</si>
  <si>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</si>
  <si>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</si>
  <si>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</si>
  <si>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</si>
  <si>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</si>
  <si>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</si>
  <si>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</si>
  <si>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</si>
  <si>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</si>
  <si>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</si>
  <si>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</si>
  <si>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</si>
  <si>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</si>
  <si>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</si>
  <si>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</si>
  <si>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</si>
  <si>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</si>
  <si>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</si>
  <si>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</si>
  <si>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</si>
  <si>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</si>
  <si>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</si>
  <si>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</si>
  <si>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</si>
  <si>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</si>
  <si>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</si>
  <si>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</si>
  <si>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</si>
  <si>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</si>
  <si>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</si>
  <si>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</si>
  <si>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</si>
  <si>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</si>
  <si>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</si>
  <si>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</si>
  <si>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</si>
  <si>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</si>
  <si>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</si>
  <si>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</si>
  <si>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</si>
  <si>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</si>
  <si>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</si>
  <si>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</si>
  <si>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</si>
  <si>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</si>
  <si>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</si>
  <si>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</si>
  <si>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</si>
  <si>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</si>
  <si>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</si>
  <si>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</si>
  <si>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</si>
  <si>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</si>
  <si>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</si>
  <si>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</si>
  <si>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</si>
  <si>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</si>
  <si>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</si>
  <si>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</si>
  <si>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</si>
  <si>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</si>
  <si>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</si>
  <si>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</si>
  <si>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</si>
  <si>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</si>
  <si>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</si>
  <si>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</si>
  <si>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</si>
  <si>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</si>
  <si>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</si>
  <si>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</si>
  <si>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</si>
  <si>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</si>
  <si>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</si>
  <si>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</si>
  <si>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</si>
  <si>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</si>
  <si>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</si>
  <si>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</si>
  <si>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</si>
  <si>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</si>
  <si>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</si>
  <si>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</si>
  <si>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</si>
  <si>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</si>
  <si>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</si>
  <si>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</si>
  <si>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</si>
  <si>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</si>
  <si>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</si>
  <si>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</si>
  <si>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</si>
  <si>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</si>
  <si>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</si>
  <si>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</si>
  <si>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</si>
  <si>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</si>
  <si>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</si>
  <si>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</si>
  <si>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</si>
  <si>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</si>
  <si>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</si>
  <si>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</si>
  <si>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</si>
  <si>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</si>
  <si>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</si>
  <si>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</si>
  <si>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</si>
  <si>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</si>
  <si>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</si>
  <si>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</si>
  <si>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</si>
  <si>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</si>
  <si>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</si>
  <si>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</si>
  <si>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</si>
  <si>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</si>
  <si>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</si>
  <si>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</si>
  <si>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</si>
  <si>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</si>
  <si>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</si>
  <si>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</si>
  <si>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</si>
  <si>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</si>
  <si>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</si>
  <si>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</si>
  <si>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</si>
  <si>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</si>
  <si>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</si>
  <si>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</si>
  <si>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</si>
  <si>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</si>
  <si>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</si>
  <si>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</si>
  <si>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</si>
  <si>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</si>
  <si>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</si>
  <si>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</si>
  <si>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</si>
  <si>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</si>
  <si>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</si>
  <si>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</si>
  <si>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</si>
  <si>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</si>
  <si>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</si>
  <si>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</si>
  <si>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</si>
  <si>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</si>
  <si>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</si>
  <si>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</si>
  <si>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</si>
  <si>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</si>
  <si>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</si>
  <si>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</si>
  <si>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</si>
  <si>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</si>
  <si>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</si>
  <si>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</si>
  <si>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</si>
  <si>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</si>
  <si>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</si>
  <si>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</si>
  <si>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</si>
  <si>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</si>
  <si>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</si>
  <si>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</si>
  <si>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</si>
  <si>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</si>
  <si>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</si>
  <si>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</si>
  <si>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</si>
  <si>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</si>
  <si>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</si>
  <si>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</si>
  <si>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</si>
  <si>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</si>
  <si>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</si>
  <si>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</si>
  <si>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</si>
  <si>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</si>
  <si>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</si>
  <si>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</si>
  <si>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</si>
  <si>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</si>
  <si>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</si>
  <si>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</si>
  <si>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</si>
  <si>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</si>
  <si>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</si>
  <si>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</si>
  <si>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</si>
  <si>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</si>
  <si>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</si>
  <si>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</si>
  <si>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</si>
  <si>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</si>
  <si>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</si>
  <si>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</si>
  <si>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</si>
  <si>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</si>
  <si>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</si>
  <si>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</si>
  <si>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</si>
  <si>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</si>
  <si>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</si>
  <si>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</si>
  <si>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</si>
  <si>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</si>
  <si>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</si>
  <si>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</si>
  <si>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</si>
  <si>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</si>
  <si>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</si>
  <si>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</si>
  <si>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</si>
  <si>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</si>
  <si>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</si>
  <si>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</si>
  <si>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</si>
  <si>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</si>
  <si>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</si>
  <si>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</si>
  <si>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</si>
  <si>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</si>
  <si>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</si>
  <si>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</si>
  <si>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</si>
  <si>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</si>
  <si>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</si>
  <si>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</si>
  <si>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</si>
  <si>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</si>
  <si>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</si>
  <si>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</si>
  <si>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</si>
  <si>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</si>
  <si>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</si>
  <si>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</si>
  <si>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</si>
  <si>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</si>
  <si>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</si>
  <si>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</si>
  <si>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</si>
  <si>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</si>
  <si>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</si>
  <si>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</si>
  <si>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</si>
  <si>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</si>
  <si>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</si>
  <si>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</si>
  <si>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</si>
  <si>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</si>
  <si>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</si>
  <si>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</si>
  <si>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</si>
  <si>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</si>
  <si>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</si>
  <si>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</si>
  <si>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</si>
  <si>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</si>
  <si>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</si>
  <si>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</si>
  <si>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</si>
  <si>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</si>
  <si>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</si>
  <si>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</si>
  <si>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</si>
  <si>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</si>
  <si>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</si>
  <si>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</si>
  <si>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</si>
  <si>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</si>
  <si>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</si>
  <si>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</si>
  <si>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</si>
  <si>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</si>
  <si>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</si>
  <si>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</si>
  <si>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</si>
  <si>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</si>
  <si>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</si>
  <si>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</si>
  <si>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</si>
  <si>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</si>
  <si>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</si>
  <si>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</si>
  <si>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</si>
  <si>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</si>
  <si>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</si>
  <si>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</si>
  <si>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</si>
  <si>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</si>
  <si>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</si>
  <si>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</si>
  <si>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</si>
  <si>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</si>
  <si>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</si>
  <si>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</si>
  <si>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</si>
  <si>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</si>
  <si>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</si>
  <si>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</si>
  <si>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</si>
  <si>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</si>
  <si>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</si>
  <si>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</si>
  <si>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</si>
  <si>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</si>
  <si>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</si>
  <si>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</si>
  <si>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</si>
  <si>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</si>
  <si>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</si>
  <si>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</si>
  <si>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</si>
  <si>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</si>
  <si>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</si>
  <si>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</si>
  <si>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</si>
  <si>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</si>
  <si>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</si>
  <si>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</si>
  <si>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</si>
  <si>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</si>
  <si>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</si>
  <si>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</si>
  <si>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</si>
  <si>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</si>
  <si>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</si>
  <si>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</si>
  <si>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</si>
  <si>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</si>
  <si>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</si>
  <si>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</si>
  <si>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</si>
  <si>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</si>
  <si>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</si>
  <si>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</si>
  <si>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</si>
  <si>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</si>
  <si>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</si>
  <si>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</si>
  <si>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</si>
  <si>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</si>
  <si>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</si>
  <si>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</si>
  <si>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</si>
  <si>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</si>
  <si>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</si>
  <si>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</si>
  <si>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</si>
  <si>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</si>
  <si>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</si>
  <si>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</si>
  <si>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</si>
  <si>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</si>
  <si>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</si>
  <si>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</si>
  <si>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</si>
  <si>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</si>
  <si>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</si>
  <si>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</si>
  <si>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</si>
  <si>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</si>
  <si>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</si>
  <si>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</si>
  <si>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</si>
  <si>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</si>
  <si>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</si>
  <si>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</si>
  <si>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</si>
  <si>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</si>
  <si>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</si>
  <si>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</si>
  <si>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</si>
  <si>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</si>
  <si>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</si>
  <si>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</si>
  <si>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</si>
  <si>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</si>
  <si>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</si>
  <si>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</si>
  <si>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</si>
  <si>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</si>
  <si>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</si>
  <si>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</si>
  <si>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</si>
  <si>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</si>
  <si>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</si>
  <si>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</si>
  <si>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</si>
  <si>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</si>
  <si>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</si>
  <si>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</si>
  <si>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</si>
  <si>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</si>
  <si>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</si>
  <si>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</si>
  <si>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</si>
  <si>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</si>
  <si>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</si>
  <si>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</si>
  <si>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</si>
  <si>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</si>
  <si>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</si>
  <si>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</si>
  <si>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</si>
  <si>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</si>
  <si>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</si>
  <si>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</si>
  <si>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</si>
  <si>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</si>
  <si>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</si>
  <si>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</si>
  <si>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</si>
  <si>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</si>
  <si>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</si>
  <si>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</si>
  <si>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</si>
  <si>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</si>
  <si>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</si>
  <si>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</si>
  <si>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</si>
  <si>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</si>
  <si>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</si>
  <si>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</si>
  <si>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</si>
  <si>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</si>
  <si>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</si>
  <si>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</si>
  <si>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</si>
  <si>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</si>
  <si>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</si>
  <si>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</si>
  <si>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</si>
  <si>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</si>
  <si>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</si>
  <si>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</si>
  <si>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</si>
  <si>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</si>
  <si>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</si>
  <si>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</si>
  <si>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</si>
  <si>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</si>
  <si>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</si>
  <si>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</si>
  <si>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</si>
  <si>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</si>
  <si>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</si>
  <si>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</si>
  <si>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</si>
  <si>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</si>
  <si>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</si>
  <si>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</si>
  <si>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</si>
  <si>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</si>
  <si>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</si>
  <si>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</si>
  <si>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</si>
  <si>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</si>
  <si>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</si>
  <si>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</si>
  <si>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</si>
  <si>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</si>
  <si>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</si>
  <si>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</si>
  <si>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</si>
  <si>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</si>
  <si>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</si>
  <si>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</si>
  <si>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</si>
  <si>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</si>
  <si>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</si>
  <si>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</si>
  <si>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</si>
  <si>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</si>
  <si>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</si>
  <si>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</si>
  <si>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</si>
  <si>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</si>
  <si>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</si>
  <si>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</si>
  <si>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</si>
  <si>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</si>
  <si>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</si>
  <si>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</si>
  <si>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</si>
  <si>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</si>
  <si>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</si>
  <si>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</si>
  <si>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</si>
  <si>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</si>
  <si>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</si>
  <si>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</si>
  <si>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</si>
  <si>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</si>
  <si>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</si>
  <si>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</si>
  <si>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</si>
  <si>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</si>
  <si>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</si>
  <si>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</si>
  <si>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</si>
  <si>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</si>
  <si>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</si>
  <si>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</si>
  <si>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</si>
  <si>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</si>
  <si>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</si>
  <si>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</si>
  <si>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</si>
  <si>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</si>
  <si>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</si>
  <si>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</si>
  <si>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</si>
  <si>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</si>
  <si>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</si>
  <si>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</si>
  <si>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</si>
  <si>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</si>
  <si>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</si>
  <si>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</si>
  <si>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</si>
  <si>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</si>
  <si>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</si>
  <si>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</si>
  <si>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</si>
  <si>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</si>
  <si>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</si>
  <si>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</si>
  <si>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</si>
  <si>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</si>
  <si>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</si>
  <si>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</si>
  <si>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</si>
  <si>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</si>
  <si>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</si>
  <si>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</si>
  <si>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</si>
  <si>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</si>
  <si>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</si>
  <si>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</si>
  <si>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</si>
  <si>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</si>
  <si>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</si>
  <si>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</si>
  <si>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</si>
  <si>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</si>
  <si>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</si>
  <si>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</si>
  <si>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</si>
  <si>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</si>
  <si>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</si>
  <si>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</si>
  <si>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</si>
  <si>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</si>
  <si>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</si>
  <si>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</si>
  <si>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</si>
  <si>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</si>
  <si>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</si>
  <si>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</si>
  <si>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</si>
  <si>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</si>
  <si>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</si>
  <si>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</si>
  <si>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</si>
  <si>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</si>
  <si>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</si>
  <si>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</si>
  <si>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</si>
  <si>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</si>
  <si>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</si>
  <si>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</si>
  <si>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</si>
  <si>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</si>
  <si>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</si>
  <si>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</si>
  <si>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</si>
  <si>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</si>
  <si>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</si>
  <si>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</si>
  <si>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</si>
  <si>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</si>
  <si>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</si>
  <si>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</si>
  <si>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</si>
  <si>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</si>
  <si>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</si>
  <si>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</si>
  <si>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</si>
  <si>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</si>
  <si>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</si>
  <si>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</si>
  <si>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</si>
  <si>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</si>
  <si>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</si>
  <si>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</si>
  <si>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</si>
  <si>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</si>
  <si>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</si>
  <si>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</si>
  <si>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</si>
  <si>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</si>
  <si>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</si>
  <si>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</si>
  <si>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</si>
  <si>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</si>
  <si>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</si>
  <si>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</si>
  <si>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</si>
  <si>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</si>
  <si>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</si>
  <si>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</si>
  <si>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</si>
  <si>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</si>
  <si>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</si>
  <si>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</si>
  <si>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</si>
  <si>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</si>
  <si>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</si>
  <si>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</si>
  <si>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</si>
  <si>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</si>
  <si>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</si>
  <si>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</si>
  <si>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</si>
  <si>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</si>
  <si>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</si>
  <si>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</si>
  <si>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</si>
  <si>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</si>
  <si>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</si>
  <si>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</si>
  <si>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</si>
  <si>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</si>
  <si>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</si>
  <si>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</si>
  <si>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</si>
  <si>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</si>
  <si>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</si>
  <si>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</si>
  <si>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</si>
  <si>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</si>
  <si>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</si>
  <si>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</si>
  <si>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</si>
  <si>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</si>
  <si>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</si>
  <si>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</si>
  <si>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</si>
  <si>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</si>
  <si>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</si>
  <si>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</si>
  <si>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</si>
  <si>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</si>
  <si>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</si>
  <si>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</si>
  <si>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</si>
  <si>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</si>
  <si>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</si>
  <si>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</si>
  <si>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</si>
  <si>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</si>
  <si>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</si>
  <si>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</si>
  <si>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</si>
  <si>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</si>
  <si>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</si>
  <si>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</si>
  <si>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</si>
  <si>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</si>
  <si>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</si>
  <si>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</si>
  <si>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</si>
  <si>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</si>
  <si>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</si>
  <si>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</si>
  <si>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</si>
  <si>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</si>
  <si>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</si>
  <si>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</si>
  <si>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</si>
  <si>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</si>
  <si>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</si>
  <si>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</si>
  <si>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</si>
  <si>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</si>
  <si>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</si>
  <si>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</si>
  <si>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</si>
  <si>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</si>
  <si>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</si>
  <si>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</si>
  <si>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</si>
  <si>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</si>
  <si>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</si>
  <si>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</si>
  <si>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</si>
  <si>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</si>
  <si>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</si>
  <si>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</si>
  <si>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</si>
  <si>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</si>
  <si>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</si>
  <si>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</si>
  <si>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</si>
  <si>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</si>
  <si>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</si>
  <si>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</si>
  <si>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</si>
  <si>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</si>
  <si>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</si>
  <si>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</si>
  <si>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</si>
  <si>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</si>
  <si>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</si>
  <si>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</si>
  <si>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</si>
  <si>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</si>
  <si>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</si>
  <si>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</si>
  <si>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</si>
  <si>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</si>
  <si>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</si>
  <si>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</si>
  <si>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</si>
  <si>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</si>
  <si>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</si>
  <si>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</si>
  <si>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</si>
  <si>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</si>
  <si>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</si>
  <si>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</si>
  <si>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</si>
  <si>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</si>
  <si>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</si>
  <si>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</si>
  <si>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</si>
  <si>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</si>
  <si>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</si>
  <si>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</si>
  <si>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</si>
  <si>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</si>
  <si>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</si>
  <si>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</si>
  <si>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</si>
  <si>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</si>
  <si>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</si>
  <si>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</si>
  <si>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</si>
  <si>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</si>
  <si>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</si>
  <si>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</si>
  <si>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</si>
  <si>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</si>
  <si>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</si>
  <si>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</si>
  <si>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</si>
  <si>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</si>
  <si>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</si>
  <si>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</si>
  <si>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</si>
  <si>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</si>
  <si>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</si>
  <si>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</si>
  <si>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</si>
  <si>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</si>
  <si>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</si>
  <si>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</si>
  <si>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</si>
  <si>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</si>
  <si>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</si>
  <si>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</si>
  <si>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</si>
  <si>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</si>
  <si>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</si>
  <si>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</si>
  <si>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</si>
  <si>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</si>
  <si>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</si>
  <si>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</si>
  <si>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</si>
  <si>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</si>
  <si>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</si>
  <si>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</si>
  <si>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</si>
  <si>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</si>
  <si>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</si>
  <si>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</si>
  <si>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</si>
  <si>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</si>
  <si>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</si>
  <si>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</si>
  <si>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</si>
  <si>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</si>
  <si>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</si>
  <si>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</si>
  <si>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</si>
  <si>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</si>
  <si>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</si>
  <si>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</si>
  <si>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</si>
  <si>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</si>
  <si>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</si>
  <si>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</si>
  <si>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</si>
  <si>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</si>
  <si>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</si>
  <si>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</si>
  <si>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</si>
  <si>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</si>
  <si>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</si>
  <si>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</si>
  <si>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</si>
  <si>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</si>
  <si>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</si>
  <si>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</si>
  <si>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</si>
  <si>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</si>
  <si>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</si>
  <si>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</si>
  <si>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</si>
  <si>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</si>
  <si>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</si>
  <si>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</si>
  <si>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</si>
  <si>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</si>
  <si>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</si>
  <si>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</si>
  <si>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</si>
  <si>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</si>
  <si>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</si>
  <si>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</si>
  <si>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</si>
  <si>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</si>
  <si>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</si>
  <si>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</si>
  <si>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</si>
  <si>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</si>
  <si>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</si>
  <si>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</si>
  <si>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</si>
  <si>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</si>
  <si>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</si>
  <si>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</si>
  <si>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</si>
  <si>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</si>
  <si>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</si>
  <si>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</si>
  <si>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</si>
  <si>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</si>
  <si>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</si>
  <si>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</si>
  <si>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</si>
  <si>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</si>
  <si>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</si>
  <si>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</si>
  <si>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</si>
  <si>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</si>
  <si>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</si>
  <si>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</si>
  <si>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</si>
  <si>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</si>
  <si>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</si>
  <si>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</si>
  <si>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</si>
  <si>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</si>
  <si>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</si>
  <si>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</si>
  <si>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</si>
  <si>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</si>
  <si>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</si>
  <si>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</si>
  <si>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</si>
  <si>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</si>
  <si>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</si>
  <si>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</si>
  <si>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</si>
  <si>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</si>
  <si>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</si>
  <si>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</si>
  <si>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</si>
  <si>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</si>
  <si>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</si>
  <si>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</si>
  <si>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</si>
  <si>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</si>
  <si>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</si>
  <si>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</si>
  <si>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</si>
  <si>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</si>
  <si>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</si>
  <si>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</si>
  <si>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</si>
  <si>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</si>
  <si>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</si>
  <si>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</si>
  <si>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</si>
  <si>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</si>
  <si>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</si>
  <si>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</si>
  <si>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</si>
  <si>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</si>
  <si>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</si>
  <si>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</si>
  <si>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</si>
  <si>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</si>
  <si>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</si>
  <si>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</si>
  <si>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</si>
  <si>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</si>
  <si>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</si>
  <si>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</si>
  <si>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</si>
  <si>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</si>
  <si>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</si>
  <si>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</si>
  <si>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</si>
  <si>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</si>
  <si>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</si>
  <si>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</si>
  <si>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</si>
  <si>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</si>
  <si>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</si>
  <si>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</si>
  <si>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</si>
  <si>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</si>
  <si>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</si>
  <si>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</si>
  <si>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</si>
  <si>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</si>
  <si>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</si>
  <si>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</si>
  <si>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</si>
  <si>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</si>
  <si>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</si>
  <si>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</si>
  <si>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</si>
  <si>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</si>
  <si>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</si>
  <si>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</si>
  <si>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</si>
  <si>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</si>
  <si>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</si>
  <si>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</si>
  <si>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</si>
  <si>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</si>
  <si>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</si>
  <si>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</si>
  <si>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</si>
  <si>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</si>
  <si>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</si>
  <si>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</si>
  <si>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</si>
  <si>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</si>
  <si>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</si>
  <si>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</si>
  <si>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</si>
  <si>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</si>
  <si>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</si>
  <si>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</si>
  <si>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</si>
  <si>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</si>
  <si>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</si>
  <si>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</si>
  <si>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</si>
  <si>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</si>
  <si>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</si>
  <si>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</si>
  <si>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</si>
  <si>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</si>
  <si>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</si>
  <si>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</si>
  <si>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</si>
  <si>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</si>
  <si>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</si>
  <si>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</si>
  <si>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</si>
  <si>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</si>
  <si>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</si>
  <si>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</si>
  <si>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</si>
  <si>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</si>
  <si>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</si>
  <si>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</si>
  <si>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</si>
  <si>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</si>
  <si>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</si>
  <si>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</si>
  <si>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</si>
  <si>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</si>
  <si>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</si>
  <si>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</si>
  <si>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</si>
  <si>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</si>
  <si>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</si>
  <si>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</si>
  <si>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</si>
  <si>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</si>
  <si>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</si>
  <si>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</si>
  <si>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</si>
  <si>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</si>
  <si>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</si>
  <si>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</si>
  <si>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</si>
  <si>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</si>
  <si>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</si>
  <si>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</si>
  <si>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</si>
  <si>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</si>
  <si>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</si>
  <si>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</si>
  <si>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</si>
  <si>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</si>
  <si>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</si>
  <si>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</si>
  <si>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</si>
  <si>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</si>
  <si>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</si>
  <si>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</si>
  <si>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</si>
  <si>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</si>
  <si>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</si>
  <si>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</si>
  <si>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</si>
  <si>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</si>
  <si>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</si>
  <si>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</si>
  <si>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</si>
  <si>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</si>
  <si>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</si>
  <si>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</si>
  <si>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</si>
  <si>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</si>
  <si>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</si>
  <si>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</si>
  <si>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</si>
  <si>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</si>
  <si>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</si>
  <si>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</si>
  <si>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</si>
  <si>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</si>
  <si>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</si>
  <si>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</si>
  <si>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</si>
  <si>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</si>
  <si>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</si>
  <si>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</si>
  <si>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</si>
  <si>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</si>
  <si>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</si>
  <si>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</si>
  <si>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</si>
  <si>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</si>
  <si>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</si>
  <si>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</si>
  <si>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</si>
  <si>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</si>
  <si>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</si>
  <si>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</si>
  <si>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</si>
  <si>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</si>
  <si>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</si>
  <si>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</si>
  <si>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</si>
  <si>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</si>
  <si>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</si>
  <si>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</si>
  <si>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</si>
  <si>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</si>
  <si>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</si>
  <si>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</si>
  <si>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</si>
  <si>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</si>
  <si>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</si>
  <si>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</si>
  <si>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</si>
  <si>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</si>
  <si>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</si>
  <si>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</si>
  <si>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</si>
  <si>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</si>
  <si>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</si>
  <si>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</si>
  <si>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</si>
  <si>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</si>
  <si>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</si>
  <si>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</si>
  <si>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</si>
  <si>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</si>
  <si>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</si>
  <si>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</si>
  <si>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</si>
  <si>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</si>
  <si>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</si>
  <si>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</si>
  <si>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</si>
  <si>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</si>
  <si>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</si>
  <si>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</si>
  <si>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</si>
  <si>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</si>
  <si>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</si>
  <si>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</si>
  <si>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</si>
  <si>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</si>
  <si>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</si>
  <si>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</si>
  <si>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</si>
  <si>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</si>
  <si>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</si>
  <si>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</si>
  <si>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</si>
  <si>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</si>
  <si>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</si>
  <si>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</si>
  <si>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</si>
  <si>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</si>
  <si>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</si>
  <si>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</si>
  <si>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</si>
  <si>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</si>
  <si>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</si>
  <si>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</si>
  <si>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</si>
  <si>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</si>
  <si>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</si>
  <si>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</si>
  <si>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</si>
  <si>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</si>
  <si>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</si>
  <si>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</si>
  <si>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</si>
  <si>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</si>
  <si>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</si>
  <si>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</si>
  <si>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</si>
  <si>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</si>
  <si>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</si>
  <si>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</si>
  <si>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</si>
  <si>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</si>
  <si>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</si>
  <si>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</si>
  <si>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</si>
  <si>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</si>
  <si>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</si>
  <si>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</si>
  <si>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</si>
  <si>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</si>
  <si>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</si>
  <si>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</si>
  <si>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</si>
  <si>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</si>
  <si>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</si>
  <si>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</si>
  <si>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</si>
  <si>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</si>
  <si>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</si>
  <si>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</si>
  <si>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</si>
  <si>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</si>
  <si>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</si>
  <si>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</si>
  <si>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</si>
  <si>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</si>
  <si>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</si>
  <si>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</si>
  <si>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</si>
  <si>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</si>
  <si>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</si>
  <si>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</si>
  <si>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</si>
  <si>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</si>
  <si>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</si>
  <si>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</si>
  <si>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</si>
  <si>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</si>
  <si>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</si>
  <si>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</si>
  <si>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</si>
  <si>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</si>
  <si>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</si>
  <si>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</si>
  <si>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</si>
  <si>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</si>
  <si>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</si>
  <si>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</si>
  <si>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</si>
  <si>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</si>
  <si>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</si>
  <si>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</si>
  <si>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</si>
  <si>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</si>
  <si>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</si>
  <si>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</si>
  <si>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</si>
  <si>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</si>
  <si>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</si>
  <si>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</si>
  <si>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</si>
  <si>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</si>
  <si>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</si>
  <si>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</si>
  <si>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</si>
  <si>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</si>
  <si>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</si>
  <si>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</si>
  <si>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</si>
  <si>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</si>
  <si>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</si>
  <si>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</si>
  <si>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</si>
  <si>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</si>
  <si>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</si>
  <si>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</si>
  <si>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</si>
  <si>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</si>
  <si>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</si>
  <si>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</si>
  <si>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</si>
  <si>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</si>
  <si>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</si>
  <si>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</si>
  <si>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</si>
  <si>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</si>
  <si>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</si>
  <si>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</si>
  <si>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</si>
  <si>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</si>
  <si>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</si>
  <si>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</si>
  <si>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</si>
  <si>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</si>
  <si>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</si>
  <si>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</si>
  <si>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</si>
  <si>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</si>
  <si>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</si>
  <si>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</si>
  <si>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</si>
  <si>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</si>
  <si>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</si>
  <si>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</si>
  <si>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</si>
  <si>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</si>
  <si>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</si>
  <si>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</si>
  <si>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</si>
  <si>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</si>
  <si>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</si>
  <si>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</si>
  <si>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</si>
  <si>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</si>
  <si>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</si>
  <si>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</si>
  <si>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</si>
  <si>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</si>
  <si>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</si>
  <si>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</si>
  <si>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</si>
  <si>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</si>
  <si>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</si>
  <si>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</si>
  <si>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</si>
  <si>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</si>
  <si>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</si>
  <si>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</si>
  <si>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</si>
  <si>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</si>
  <si>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</si>
  <si>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</si>
  <si>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</si>
  <si>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</si>
  <si>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</si>
  <si>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</si>
  <si>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</si>
  <si>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</si>
  <si>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</si>
  <si>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</si>
  <si>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</si>
  <si>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</si>
  <si>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</si>
  <si>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</si>
  <si>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</si>
  <si>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</si>
  <si>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</si>
  <si>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</si>
  <si>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</si>
  <si>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</si>
  <si>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</si>
  <si>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</si>
  <si>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</si>
  <si>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</si>
  <si>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</si>
  <si>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</si>
  <si>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</si>
  <si>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</si>
  <si>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</si>
  <si>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</si>
  <si>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</si>
  <si>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</si>
  <si>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</si>
  <si>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</si>
  <si>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</si>
  <si>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</si>
  <si>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</si>
  <si>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</si>
  <si>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</si>
  <si>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</si>
  <si>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</si>
  <si>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</si>
  <si>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</si>
  <si>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</si>
  <si>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</si>
  <si>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</si>
  <si>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</si>
  <si>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</si>
  <si>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</si>
  <si>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</si>
  <si>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</si>
  <si>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</si>
  <si>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</si>
  <si>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</si>
  <si>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</si>
  <si>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</si>
  <si>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</si>
  <si>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</si>
  <si>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</si>
  <si>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</si>
  <si>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</si>
  <si>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</si>
  <si>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</si>
  <si>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</si>
  <si>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</si>
  <si>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</si>
  <si>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</si>
  <si>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</si>
  <si>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</si>
  <si>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</si>
  <si>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</si>
  <si>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</si>
  <si>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</si>
  <si>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</si>
  <si>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</si>
  <si>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</si>
  <si>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</si>
  <si>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</si>
  <si>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</si>
  <si>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</si>
  <si>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</si>
  <si>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</si>
  <si>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</si>
  <si>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</si>
  <si>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</si>
  <si>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</si>
  <si>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</si>
  <si>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</si>
  <si>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</si>
  <si>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</si>
  <si>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</si>
  <si>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</si>
  <si>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</si>
  <si>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</si>
  <si>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</si>
  <si>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</si>
  <si>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</si>
  <si>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</si>
  <si>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</si>
  <si>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</si>
  <si>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</si>
  <si>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</si>
  <si>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</si>
  <si>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</si>
  <si>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</si>
  <si>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</si>
  <si>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</si>
  <si>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</si>
  <si>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</si>
  <si>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</si>
  <si>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</si>
  <si>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</si>
  <si>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</si>
  <si>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</si>
  <si>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</si>
  <si>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</si>
  <si>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</si>
  <si>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</si>
  <si>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</si>
  <si>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</si>
  <si>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</si>
  <si>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</si>
  <si>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</si>
  <si>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</si>
  <si>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</si>
  <si>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</si>
  <si>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</si>
  <si>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</si>
  <si>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</si>
  <si>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</si>
  <si>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</si>
  <si>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</si>
  <si>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</si>
  <si>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</si>
  <si>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</si>
  <si>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</si>
  <si>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</si>
  <si>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</si>
  <si>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</si>
  <si>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</si>
  <si>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</si>
  <si>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</si>
  <si>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</si>
  <si>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</si>
  <si>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</si>
  <si>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</si>
  <si>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</si>
  <si>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</si>
  <si>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</si>
  <si>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</si>
  <si>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</si>
  <si>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</si>
  <si>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</si>
  <si>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</si>
  <si>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</si>
  <si>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</si>
  <si>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</si>
  <si>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</si>
  <si>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</si>
  <si>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</si>
  <si>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</si>
  <si>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</si>
  <si>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</si>
  <si>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</si>
  <si>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</si>
  <si>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</si>
  <si>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</si>
  <si>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</si>
  <si>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</si>
  <si>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</si>
  <si>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</si>
  <si>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</si>
  <si>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</si>
  <si>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</si>
  <si>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</si>
  <si>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</si>
  <si>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</si>
  <si>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</si>
  <si>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</si>
  <si>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</si>
  <si>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</si>
  <si>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</si>
  <si>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</si>
  <si>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</si>
  <si>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</si>
  <si>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</si>
  <si>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</si>
  <si>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</si>
  <si>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</si>
  <si>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</si>
  <si>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</si>
  <si>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</si>
  <si>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</si>
  <si>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</si>
  <si>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</si>
  <si>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</si>
  <si>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</si>
  <si>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</si>
  <si>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</si>
  <si>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</si>
  <si>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</si>
  <si>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</si>
  <si>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</si>
  <si>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</si>
  <si>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</si>
  <si>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</si>
  <si>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</si>
  <si>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</si>
  <si>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</si>
  <si>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</si>
  <si>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</si>
  <si>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</si>
  <si>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</si>
  <si>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</si>
  <si>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</si>
  <si>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</si>
  <si>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</si>
  <si>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</si>
  <si>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</si>
  <si>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</si>
  <si>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</si>
  <si>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</si>
  <si>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</si>
  <si>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</si>
  <si>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</si>
  <si>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</si>
  <si>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</si>
  <si>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</si>
  <si>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</si>
  <si>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</si>
  <si>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</si>
  <si>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</si>
  <si>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</si>
  <si>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</si>
  <si>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</si>
  <si>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</si>
  <si>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</si>
  <si>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</si>
  <si>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</si>
  <si>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</si>
  <si>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</si>
  <si>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</si>
  <si>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</si>
  <si>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</si>
  <si>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</si>
  <si>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</si>
  <si>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</si>
  <si>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</si>
  <si>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</si>
  <si>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</si>
  <si>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</si>
  <si>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</si>
  <si>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</si>
  <si>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</si>
  <si>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</si>
  <si>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</si>
  <si>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</si>
  <si>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</si>
  <si>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</si>
  <si>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</si>
  <si>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</si>
  <si>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</si>
  <si>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</si>
  <si>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</si>
  <si>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</si>
  <si>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</si>
  <si>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</si>
  <si>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</si>
  <si>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</si>
  <si>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</si>
  <si>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</si>
  <si>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</si>
  <si>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</si>
  <si>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</si>
  <si>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</si>
  <si>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</si>
  <si>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</si>
  <si>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</si>
  <si>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</si>
  <si>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</si>
  <si>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</si>
  <si>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</si>
  <si>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</si>
  <si>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</si>
  <si>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</si>
  <si>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</si>
  <si>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</si>
  <si>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</si>
  <si>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</si>
  <si>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</si>
  <si>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</si>
  <si>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</si>
  <si>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</si>
  <si>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</si>
  <si>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</si>
  <si>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</si>
  <si>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</si>
  <si>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</si>
  <si>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</si>
  <si>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</si>
  <si>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</si>
  <si>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</si>
  <si>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</si>
  <si>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</si>
  <si>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</si>
  <si>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</si>
  <si>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</si>
  <si>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</si>
  <si>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</si>
  <si>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</si>
  <si>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</si>
  <si>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</si>
  <si>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</si>
  <si>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</si>
  <si>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</si>
  <si>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</si>
  <si>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</si>
  <si>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</si>
  <si>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</si>
  <si>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</si>
  <si>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</si>
  <si>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</si>
  <si>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</si>
  <si>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</si>
  <si>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</si>
  <si>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</si>
  <si>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</si>
  <si>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</si>
  <si>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</si>
  <si>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</si>
  <si>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</si>
  <si>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</si>
  <si>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</si>
  <si>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</si>
  <si>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</si>
  <si>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</si>
  <si>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</si>
  <si>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</si>
  <si>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</si>
  <si>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</si>
  <si>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</si>
  <si>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</si>
  <si>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</si>
  <si>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</si>
  <si>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</si>
  <si>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</si>
  <si>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</si>
  <si>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</si>
  <si>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</si>
  <si>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</si>
  <si>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</si>
  <si>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</si>
  <si>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</si>
  <si>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</si>
  <si>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</si>
  <si>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</si>
  <si>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</si>
  <si>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</si>
  <si>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</si>
  <si>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</si>
  <si>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</si>
  <si>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</si>
  <si>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</si>
  <si>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</si>
  <si>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</si>
  <si>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</si>
  <si>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</si>
  <si>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</si>
  <si>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</si>
  <si>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</si>
  <si>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</si>
  <si>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</si>
  <si>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</si>
  <si>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</si>
  <si>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</si>
  <si>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</si>
  <si>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</si>
  <si>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</si>
  <si>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</si>
  <si>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</si>
  <si>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</si>
  <si>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</si>
  <si>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</si>
  <si>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</si>
  <si>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</si>
  <si>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</si>
  <si>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</si>
  <si>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</si>
  <si>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</si>
  <si>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</si>
  <si>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</si>
  <si>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</si>
  <si>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</si>
  <si>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</si>
  <si>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</si>
  <si>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</si>
  <si>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</si>
  <si>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</si>
  <si>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</si>
  <si>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</si>
  <si>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</si>
  <si>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</si>
  <si>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</si>
  <si>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</si>
  <si>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</si>
  <si>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</si>
  <si>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</si>
  <si>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</si>
  <si>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</si>
  <si>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</si>
  <si>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</si>
  <si>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</si>
  <si>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</si>
  <si>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</si>
  <si>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</si>
  <si>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</si>
  <si>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</si>
  <si>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</si>
  <si>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</si>
  <si>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</si>
  <si>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</si>
  <si>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</si>
  <si>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</si>
  <si>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</si>
  <si>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</si>
  <si>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</si>
  <si>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</si>
  <si>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</si>
  <si>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</si>
  <si>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</si>
  <si>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</si>
  <si>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</si>
  <si>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</si>
  <si>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</si>
  <si>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</si>
  <si>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</si>
  <si>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</si>
  <si>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</si>
  <si>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</si>
  <si>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</si>
  <si>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</si>
  <si>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</si>
  <si>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</si>
  <si>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</si>
  <si>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</si>
  <si>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</si>
  <si>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</si>
  <si>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</si>
  <si>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</si>
  <si>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</si>
  <si>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</si>
  <si>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</si>
  <si>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</si>
  <si>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</si>
  <si>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</si>
  <si>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</si>
  <si>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</si>
  <si>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</si>
  <si>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</si>
  <si>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</si>
  <si>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</si>
  <si>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</si>
  <si>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</si>
  <si>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</si>
  <si>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</si>
  <si>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</si>
  <si>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</si>
  <si>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</si>
  <si>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</si>
  <si>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</si>
  <si>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</si>
  <si>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</si>
  <si>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</si>
  <si>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</si>
  <si>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</si>
  <si>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</si>
  <si>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</si>
  <si>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</si>
  <si>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</si>
  <si>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</si>
  <si>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</si>
  <si>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</si>
  <si>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</si>
  <si>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</si>
  <si>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</si>
  <si>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</si>
  <si>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</si>
  <si>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</si>
  <si>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</si>
  <si>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</si>
  <si>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</si>
  <si>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</si>
  <si>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</si>
  <si>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</si>
  <si>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</si>
  <si>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</si>
  <si>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</si>
  <si>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</si>
  <si>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</si>
  <si>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</si>
  <si>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</si>
  <si>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</si>
  <si>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</si>
  <si>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</si>
  <si>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</si>
  <si>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</si>
  <si>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</si>
  <si>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</si>
  <si>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</si>
  <si>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</si>
  <si>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</si>
  <si>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</si>
  <si>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</si>
  <si>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</si>
  <si>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</si>
  <si>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</si>
  <si>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</si>
  <si>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</si>
  <si>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</si>
  <si>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</si>
  <si>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</si>
  <si>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</si>
  <si>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</si>
  <si>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</si>
  <si>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</si>
  <si>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</si>
  <si>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</si>
  <si>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</si>
  <si>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</si>
  <si>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</si>
  <si>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</si>
  <si>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</si>
  <si>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</si>
  <si>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</si>
  <si>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</si>
  <si>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</si>
  <si>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</si>
  <si>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</si>
  <si>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</si>
  <si>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</si>
  <si>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</si>
  <si>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</si>
  <si>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</si>
  <si>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</si>
  <si>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</si>
  <si>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</si>
  <si>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</si>
  <si>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</si>
  <si>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</si>
  <si>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</si>
  <si>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</si>
  <si>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</si>
  <si>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</si>
  <si>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</si>
  <si>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</si>
  <si>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</si>
  <si>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</si>
  <si>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</si>
  <si>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</si>
  <si>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</si>
  <si>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</si>
  <si>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</si>
  <si>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</si>
  <si>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</si>
  <si>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</si>
  <si>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</si>
  <si>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</si>
  <si>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</si>
  <si>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</si>
  <si>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</si>
  <si>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</si>
  <si>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</si>
  <si>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</si>
  <si>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</si>
  <si>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</si>
  <si>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</si>
  <si>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</si>
  <si>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</si>
  <si>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</si>
  <si>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</si>
  <si>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</si>
  <si>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</si>
  <si>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</si>
  <si>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</si>
  <si>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</si>
  <si>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</si>
  <si>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</si>
  <si>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</si>
  <si>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</si>
  <si>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</si>
  <si>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</si>
  <si>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</si>
  <si>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</si>
  <si>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</si>
  <si>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</si>
  <si>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</si>
  <si>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</si>
  <si>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</si>
  <si>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</si>
  <si>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</si>
  <si>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</si>
  <si>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</si>
  <si>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</si>
  <si>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</si>
  <si>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</si>
  <si>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</si>
  <si>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</si>
  <si>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</si>
  <si>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</si>
  <si>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</si>
  <si>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</si>
  <si>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</si>
  <si>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</si>
  <si>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</si>
  <si>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</si>
  <si>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</si>
  <si>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</si>
  <si>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</si>
  <si>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</si>
  <si>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</si>
  <si>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</si>
  <si>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</si>
  <si>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</si>
  <si>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</si>
  <si>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</si>
  <si>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</si>
  <si>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</si>
  <si>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</si>
  <si>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</si>
  <si>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</si>
  <si>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</si>
  <si>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</si>
  <si>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</si>
  <si>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</si>
  <si>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</si>
  <si>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</si>
  <si>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</si>
  <si>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</si>
  <si>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</si>
  <si>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</si>
  <si>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</si>
  <si>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</si>
  <si>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</si>
  <si>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</si>
  <si>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</si>
  <si>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</si>
  <si>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</si>
  <si>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</si>
  <si>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</si>
  <si>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</si>
  <si>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</si>
  <si>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</si>
  <si>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</si>
  <si>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</si>
  <si>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</si>
  <si>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</si>
  <si>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</si>
  <si>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</si>
  <si>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</si>
  <si>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</si>
  <si>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</si>
  <si>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</si>
  <si>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</si>
  <si>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</si>
  <si>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</si>
  <si>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</si>
  <si>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</si>
  <si>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</si>
  <si>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</si>
  <si>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</si>
  <si>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</si>
  <si>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</si>
  <si>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</si>
  <si>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</si>
  <si>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</si>
  <si>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</si>
  <si>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</si>
  <si>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</si>
  <si>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</si>
  <si>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</si>
  <si>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</si>
  <si>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</si>
  <si>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</si>
  <si>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</si>
  <si>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</si>
  <si>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</si>
  <si>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</si>
  <si>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</si>
  <si>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</si>
  <si>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</si>
  <si>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</si>
  <si>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</si>
  <si>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</si>
  <si>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</si>
  <si>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</si>
  <si>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</si>
  <si>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</si>
  <si>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</si>
  <si>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</si>
  <si>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</si>
  <si>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</si>
  <si>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</si>
  <si>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</si>
  <si>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</si>
  <si>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</si>
  <si>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</si>
  <si>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</si>
  <si>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</si>
  <si>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</si>
  <si>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</si>
  <si>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</si>
  <si>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</si>
  <si>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</si>
  <si>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</si>
  <si>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</si>
  <si>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</si>
  <si>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</si>
  <si>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</si>
  <si>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</si>
  <si>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</si>
  <si>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</si>
  <si>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</si>
  <si>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</si>
  <si>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</si>
  <si>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</si>
  <si>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</si>
  <si>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</si>
  <si>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</si>
  <si>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</si>
  <si>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</si>
  <si>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</si>
  <si>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</si>
  <si>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</si>
  <si>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</si>
  <si>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</si>
  <si>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</si>
  <si>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</si>
  <si>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</si>
  <si>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</si>
  <si>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</si>
  <si>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</si>
  <si>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</si>
  <si>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</si>
  <si>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</si>
  <si>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</si>
  <si>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</si>
  <si>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</si>
  <si>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</si>
  <si>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</si>
  <si>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</si>
  <si>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</si>
  <si>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</si>
  <si>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</si>
  <si>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</si>
  <si>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</si>
  <si>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</si>
  <si>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</si>
  <si>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</si>
  <si>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</si>
  <si>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</si>
  <si>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</si>
  <si>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</si>
  <si>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</si>
  <si>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</si>
  <si>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</si>
  <si>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</si>
  <si>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</si>
  <si>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</si>
  <si>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</si>
  <si>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</si>
  <si>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</si>
  <si>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</si>
  <si>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</si>
  <si>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</si>
  <si>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</si>
  <si>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</si>
  <si>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</si>
  <si>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</si>
  <si>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</si>
  <si>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</si>
  <si>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</si>
  <si>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</si>
  <si>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</si>
  <si>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</si>
  <si>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</si>
  <si>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</si>
  <si>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</si>
  <si>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</si>
  <si>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</si>
  <si>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</si>
  <si>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</si>
  <si>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</si>
  <si>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</si>
  <si>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</si>
  <si>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</si>
  <si>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</si>
  <si>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</si>
  <si>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</si>
  <si>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</si>
  <si>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</si>
  <si>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</si>
  <si>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</si>
  <si>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</si>
  <si>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</si>
  <si>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</si>
  <si>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</si>
  <si>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</si>
  <si>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</si>
  <si>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</si>
  <si>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</si>
  <si>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</si>
  <si>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</si>
  <si>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</si>
  <si>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</si>
  <si>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</si>
  <si>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</si>
  <si>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</si>
  <si>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</si>
  <si>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</si>
  <si>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</si>
  <si>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</si>
  <si>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</si>
  <si>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</si>
  <si>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</si>
  <si>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</si>
  <si>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</si>
  <si>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</si>
  <si>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</si>
  <si>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</si>
  <si>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</si>
  <si>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</si>
  <si>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</si>
  <si>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</si>
  <si>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</si>
  <si>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</si>
  <si>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</si>
  <si>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</si>
  <si>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</si>
  <si>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</si>
  <si>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</si>
  <si>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</si>
  <si>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</si>
  <si>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</si>
  <si>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</si>
  <si>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</si>
  <si>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</si>
  <si>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</si>
  <si>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</si>
  <si>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</si>
  <si>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</si>
  <si>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</si>
  <si>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</si>
  <si>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</si>
  <si>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</si>
  <si>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</si>
  <si>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</si>
  <si>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</si>
  <si>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</si>
  <si>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</si>
  <si>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</si>
  <si>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</si>
  <si>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</si>
  <si>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</si>
  <si>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</si>
  <si>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</si>
  <si>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</si>
  <si>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</si>
  <si>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</si>
  <si>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</si>
  <si>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</si>
  <si>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</si>
  <si>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</si>
  <si>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</si>
  <si>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</si>
  <si>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</si>
  <si>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</si>
  <si>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</si>
  <si>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</si>
  <si>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</si>
  <si>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</si>
  <si>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</si>
  <si>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</si>
  <si>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</si>
  <si>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</si>
  <si>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</si>
  <si>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</si>
  <si>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</si>
  <si>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</si>
  <si>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</si>
  <si>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</si>
  <si>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</si>
  <si>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</si>
  <si>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</si>
  <si>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</si>
  <si>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</si>
  <si>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</si>
  <si>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</si>
  <si>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</si>
  <si>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</si>
  <si>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</si>
  <si>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</si>
  <si>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</si>
  <si>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</si>
  <si>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</si>
  <si>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</si>
  <si>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</si>
  <si>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</si>
  <si>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</si>
  <si>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</si>
  <si>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</si>
  <si>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</si>
  <si>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</si>
  <si>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</si>
  <si>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</si>
  <si>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</si>
  <si>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</si>
  <si>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</si>
  <si>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</si>
  <si>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</si>
  <si>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</si>
  <si>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</si>
  <si>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</si>
  <si>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</si>
  <si>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</si>
  <si>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</si>
  <si>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</si>
  <si>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</si>
  <si>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</si>
  <si>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</si>
  <si>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</si>
  <si>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</si>
  <si>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</si>
  <si>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</si>
  <si>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</si>
  <si>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</si>
  <si>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</si>
  <si>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</si>
  <si>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</si>
  <si>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</si>
  <si>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</si>
  <si>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</si>
  <si>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</si>
  <si>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</si>
  <si>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</si>
  <si>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</si>
  <si>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</si>
  <si>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</si>
  <si>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</si>
  <si>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</si>
  <si>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</si>
  <si>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</si>
  <si>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</si>
  <si>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</si>
  <si>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</si>
  <si>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</si>
  <si>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</si>
  <si>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</si>
  <si>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</si>
  <si>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</si>
  <si>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</si>
  <si>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</si>
  <si>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</si>
  <si>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</si>
  <si>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</si>
  <si>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</si>
  <si>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</si>
  <si>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</si>
  <si>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</si>
  <si>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</si>
  <si>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</si>
  <si>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</si>
  <si>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</si>
  <si>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</si>
  <si>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</si>
  <si>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</si>
  <si>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</si>
  <si>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</si>
  <si>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</si>
  <si>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</si>
  <si>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</si>
  <si>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</si>
  <si>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</si>
  <si>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</si>
  <si>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</si>
  <si>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</si>
  <si>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</si>
  <si>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</si>
  <si>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</si>
  <si>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</si>
  <si>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</si>
  <si>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</si>
  <si>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</si>
  <si>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</si>
  <si>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</si>
  <si>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</si>
  <si>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</si>
  <si>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</si>
  <si>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</si>
  <si>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</si>
  <si>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</si>
  <si>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</si>
  <si>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</si>
  <si>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</si>
  <si>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</si>
  <si>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</si>
  <si>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</si>
  <si>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</si>
  <si>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</si>
  <si>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</si>
  <si>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</si>
  <si>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</si>
  <si>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</si>
  <si>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</si>
  <si>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</si>
  <si>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</si>
  <si>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</si>
  <si>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</si>
  <si>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</si>
  <si>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</si>
  <si>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</si>
  <si>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</si>
  <si>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</si>
  <si>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</si>
  <si>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</si>
  <si>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</si>
  <si>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</si>
  <si>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</si>
  <si>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</si>
  <si>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</si>
  <si>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</si>
  <si>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</si>
  <si>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</si>
  <si>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</si>
  <si>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</si>
  <si>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</si>
  <si>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</si>
  <si>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</si>
  <si>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</si>
  <si>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</si>
  <si>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</si>
  <si>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</si>
  <si>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</si>
  <si>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</si>
  <si>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</si>
  <si>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</si>
  <si>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</si>
  <si>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</si>
  <si>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</si>
  <si>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</si>
  <si>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</si>
  <si>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</si>
  <si>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</si>
  <si>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</si>
  <si>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</si>
  <si>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</si>
  <si>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</si>
  <si>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</si>
  <si>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</si>
  <si>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</si>
  <si>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</si>
  <si>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</si>
  <si>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</si>
  <si>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</si>
  <si>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</si>
  <si>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</si>
  <si>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</si>
  <si>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</si>
  <si>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</si>
  <si>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</si>
  <si>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</si>
  <si>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</si>
  <si>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</si>
  <si>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</si>
  <si>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</si>
  <si>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</si>
  <si>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</si>
  <si>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</si>
  <si>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</si>
  <si>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</si>
  <si>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</si>
  <si>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</si>
  <si>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</si>
  <si>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</si>
  <si>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</si>
  <si>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</si>
  <si>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</si>
  <si>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</si>
  <si>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</si>
  <si>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</si>
  <si>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</si>
  <si>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</si>
  <si>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</si>
  <si>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</si>
  <si>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</si>
  <si>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</si>
  <si>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</si>
  <si>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</si>
  <si>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</si>
  <si>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</si>
  <si>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</si>
  <si>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</si>
  <si>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</si>
  <si>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</si>
  <si>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</si>
  <si>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</si>
  <si>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</si>
  <si>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</si>
  <si>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</si>
  <si>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</si>
  <si>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</si>
  <si>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</si>
  <si>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</si>
  <si>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</si>
  <si>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</si>
  <si>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</si>
  <si>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</si>
  <si>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</si>
  <si>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</si>
  <si>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</si>
  <si>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</si>
  <si>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</si>
  <si>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</si>
  <si>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</si>
  <si>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</si>
  <si>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</si>
  <si>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</si>
  <si>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</si>
  <si>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</si>
  <si>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</si>
  <si>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</si>
  <si>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</si>
  <si>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</si>
  <si>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</si>
  <si>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</si>
  <si>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</si>
  <si>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</si>
  <si>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</si>
  <si>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</si>
  <si>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</si>
  <si>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</si>
  <si>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</si>
  <si>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</si>
  <si>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</si>
  <si>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</si>
  <si>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</si>
  <si>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</si>
  <si>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</si>
  <si>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</si>
  <si>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</si>
  <si>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</si>
  <si>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</si>
  <si>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</si>
  <si>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</si>
  <si>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</si>
  <si>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</si>
  <si>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</si>
  <si>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</si>
  <si>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</si>
  <si>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</si>
  <si>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</si>
  <si>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</si>
  <si>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</si>
  <si>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</si>
  <si>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</si>
  <si>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</si>
  <si>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</si>
  <si>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</si>
  <si>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</si>
  <si>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</si>
  <si>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</si>
  <si>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</si>
  <si>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</si>
  <si>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</si>
  <si>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</si>
  <si>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</si>
  <si>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</si>
  <si>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</si>
  <si>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</si>
  <si>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</si>
  <si>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</si>
  <si>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</si>
  <si>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</si>
  <si>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</si>
  <si>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</si>
  <si>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</si>
  <si>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</si>
  <si>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</si>
  <si>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</si>
  <si>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</si>
  <si>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</si>
  <si>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</si>
  <si>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</si>
  <si>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</si>
  <si>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</si>
  <si>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</si>
  <si>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</si>
  <si>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</si>
  <si>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</si>
  <si>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</si>
  <si>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</si>
  <si>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</si>
  <si>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</si>
  <si>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</si>
  <si>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</si>
  <si>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</si>
  <si>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</si>
  <si>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</si>
  <si>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</si>
  <si>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</si>
  <si>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</si>
  <si>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</si>
  <si>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</si>
  <si>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</si>
  <si>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</si>
  <si>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</si>
  <si>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</si>
  <si>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</si>
  <si>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</si>
  <si>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</si>
  <si>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</si>
  <si>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</si>
  <si>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</si>
  <si>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</si>
  <si>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</si>
  <si>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</si>
  <si>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</si>
  <si>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</si>
  <si>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</si>
  <si>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</si>
  <si>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</si>
  <si>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</si>
  <si>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</si>
  <si>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</si>
  <si>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</si>
  <si>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</si>
  <si>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</si>
  <si>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</si>
  <si>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</si>
  <si>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</si>
  <si>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</si>
  <si>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</si>
  <si>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</si>
  <si>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</si>
  <si>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</si>
  <si>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</si>
  <si>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</si>
  <si>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</si>
  <si>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</si>
  <si>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</si>
  <si>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</si>
  <si>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</si>
  <si>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</si>
  <si>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</si>
  <si>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</si>
  <si>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</si>
  <si>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</si>
  <si>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</si>
  <si>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</si>
  <si>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</si>
  <si>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</si>
  <si>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</si>
  <si>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</si>
  <si>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</si>
  <si>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</si>
  <si>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</si>
  <si>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</si>
  <si>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</si>
  <si>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</si>
  <si>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</si>
  <si>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</si>
  <si>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</si>
  <si>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</si>
  <si>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</si>
  <si>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</si>
  <si>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</si>
  <si>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</si>
  <si>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</si>
  <si>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</si>
  <si>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</si>
  <si>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</si>
  <si>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</si>
  <si>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</si>
  <si>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</si>
  <si>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</si>
  <si>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</si>
  <si>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</si>
  <si>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</si>
  <si>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</si>
  <si>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</si>
  <si>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</si>
  <si>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</si>
  <si>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</si>
  <si>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</si>
  <si>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</si>
  <si>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</si>
  <si>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</si>
  <si>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</si>
  <si>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</si>
  <si>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</si>
  <si>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</si>
  <si>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</si>
  <si>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</si>
  <si>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</si>
  <si>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</si>
  <si>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</si>
  <si>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</si>
  <si>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</si>
  <si>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</si>
  <si>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</si>
  <si>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</si>
  <si>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</si>
  <si>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</si>
  <si>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</si>
  <si>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</si>
  <si>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</si>
  <si>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</si>
  <si>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</si>
  <si>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</si>
  <si>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</si>
  <si>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</si>
  <si>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</si>
  <si>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</si>
  <si>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</si>
  <si>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</si>
  <si>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</si>
  <si>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</si>
  <si>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</si>
  <si>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</si>
  <si>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</si>
  <si>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</si>
  <si>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</si>
  <si>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</si>
  <si>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</si>
  <si>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</si>
  <si>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</si>
  <si>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</si>
  <si>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</si>
  <si>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</si>
  <si>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</si>
  <si>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</si>
  <si>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</si>
  <si>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</si>
  <si>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</si>
  <si>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</si>
  <si>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</si>
  <si>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</si>
  <si>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</si>
  <si>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</si>
  <si>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</si>
  <si>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</si>
  <si>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</si>
  <si>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</si>
  <si>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</si>
  <si>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</si>
  <si>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</si>
  <si>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</si>
  <si>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</si>
  <si>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</si>
  <si>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</si>
  <si>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</si>
  <si>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</si>
  <si>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</si>
  <si>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</si>
  <si>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</si>
  <si>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</si>
  <si>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</si>
  <si>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</si>
  <si>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</si>
  <si>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</si>
  <si>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</si>
  <si>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</si>
  <si>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</si>
  <si>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</si>
  <si>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</si>
  <si>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</si>
  <si>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</si>
  <si>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</si>
  <si>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</si>
  <si>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</si>
  <si>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</si>
  <si>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</si>
  <si>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</si>
  <si>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</si>
  <si>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</si>
  <si>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</si>
  <si>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</si>
  <si>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</si>
  <si>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</si>
  <si>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</si>
  <si>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</si>
  <si>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</si>
  <si>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</si>
  <si>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</si>
  <si>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</si>
  <si>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</si>
  <si>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</si>
  <si>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</si>
  <si>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</si>
  <si>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</si>
  <si>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</si>
  <si>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</si>
  <si>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</si>
  <si>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</si>
  <si>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</si>
  <si>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</si>
  <si>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</si>
  <si>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</si>
  <si>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</si>
  <si>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</si>
  <si>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</si>
  <si>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</si>
  <si>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</si>
  <si>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</si>
  <si>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</si>
  <si>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</si>
  <si>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</si>
  <si>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</si>
  <si>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</si>
  <si>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</si>
  <si>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</si>
  <si>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</si>
  <si>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</si>
  <si>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</si>
  <si>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</si>
  <si>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</si>
  <si>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</si>
  <si>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</si>
  <si>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</si>
  <si>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</si>
  <si>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</si>
  <si>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</si>
  <si>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</si>
  <si>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</si>
  <si>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</si>
  <si>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</si>
  <si>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</si>
  <si>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</si>
  <si>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</si>
  <si>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</si>
  <si>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</si>
  <si>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</si>
  <si>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</si>
  <si>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</si>
  <si>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</si>
  <si>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</si>
  <si>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</si>
  <si>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</si>
  <si>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</si>
  <si>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</si>
  <si>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</si>
  <si>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</si>
  <si>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</si>
  <si>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</si>
  <si>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</si>
  <si>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</si>
  <si>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</si>
  <si>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</si>
  <si>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</si>
  <si>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</si>
  <si>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</si>
  <si>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</si>
  <si>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</si>
  <si>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</si>
  <si>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</si>
  <si>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</si>
  <si>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</si>
  <si>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</si>
  <si>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</si>
  <si>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</si>
  <si>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</si>
  <si>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</si>
  <si>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</si>
  <si>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</si>
  <si>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</si>
  <si>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</si>
  <si>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</si>
  <si>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</si>
  <si>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</si>
  <si>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</si>
  <si>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</si>
  <si>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</si>
  <si>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</si>
  <si>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</si>
  <si>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</si>
  <si>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</si>
  <si>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</si>
  <si>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</si>
  <si>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</si>
  <si>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</si>
  <si>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</si>
  <si>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</si>
  <si>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</si>
  <si>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</si>
  <si>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</si>
  <si>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</si>
  <si>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</si>
  <si>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</si>
  <si>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</si>
  <si>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</si>
  <si>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</si>
  <si>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</si>
  <si>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</si>
  <si>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</si>
  <si>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</si>
  <si>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</si>
  <si>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</si>
  <si>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</si>
  <si>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</si>
  <si>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</si>
  <si>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</si>
  <si>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</si>
  <si>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</si>
  <si>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</si>
  <si>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</si>
  <si>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</si>
  <si>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</si>
  <si>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</si>
  <si>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</si>
  <si>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</si>
  <si>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</si>
  <si>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</si>
  <si>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</si>
  <si>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</si>
  <si>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</si>
  <si>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</si>
  <si>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</si>
  <si>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</si>
  <si>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</si>
  <si>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</si>
  <si>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</si>
  <si>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</si>
  <si>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</si>
  <si>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</si>
  <si>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</si>
  <si>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</si>
  <si>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</si>
  <si>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</si>
  <si>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</si>
  <si>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</si>
  <si>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</si>
  <si>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</si>
  <si>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</si>
  <si>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</si>
  <si>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</si>
  <si>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</si>
  <si>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</si>
  <si>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</si>
  <si>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</si>
  <si>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</si>
  <si>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</si>
  <si>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</si>
  <si>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</si>
  <si>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</si>
  <si>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</si>
  <si>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</si>
  <si>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</si>
  <si>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</si>
  <si>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</si>
  <si>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</si>
  <si>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</si>
  <si>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</si>
  <si>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</si>
  <si>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</si>
  <si>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</si>
  <si>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</si>
  <si>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</si>
  <si>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</si>
  <si>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</si>
  <si>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</si>
  <si>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</si>
  <si>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</si>
  <si>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</si>
  <si>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</si>
  <si>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</si>
  <si>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</si>
  <si>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</si>
  <si>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</si>
  <si>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</si>
  <si>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</si>
  <si>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</si>
  <si>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</si>
  <si>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</si>
  <si>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</si>
  <si>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</si>
  <si>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</si>
  <si>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</si>
  <si>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</si>
  <si>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</si>
  <si>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</si>
  <si>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</si>
  <si>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</si>
  <si>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</si>
  <si>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</si>
  <si>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</si>
  <si>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</si>
  <si>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</si>
  <si>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</si>
  <si>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</si>
  <si>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</si>
  <si>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</si>
  <si>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</si>
  <si>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</si>
  <si>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</si>
  <si>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</si>
  <si>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</si>
  <si>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</si>
  <si>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</si>
  <si>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</si>
  <si>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</si>
  <si>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</si>
  <si>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</si>
  <si>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</si>
  <si>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</si>
  <si>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</si>
  <si>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</si>
  <si>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</si>
  <si>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</si>
  <si>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</si>
  <si>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</si>
  <si>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</si>
  <si>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</si>
  <si>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</si>
  <si>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</si>
  <si>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</si>
  <si>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</si>
  <si>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</si>
  <si>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</si>
  <si>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</si>
  <si>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</si>
  <si>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</si>
  <si>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</si>
  <si>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</si>
  <si>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</si>
  <si>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</si>
  <si>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</si>
  <si>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</si>
  <si>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</si>
  <si>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</si>
  <si>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</si>
  <si>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</si>
  <si>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</si>
  <si>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</si>
  <si>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</si>
  <si>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</si>
  <si>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</si>
  <si>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</si>
  <si>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</si>
  <si>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</si>
  <si>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</si>
  <si>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</si>
  <si>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</si>
  <si>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</si>
  <si>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</si>
  <si>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</si>
  <si>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</si>
  <si>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</si>
  <si>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</si>
  <si>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</si>
  <si>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</si>
  <si>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</si>
  <si>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</si>
  <si>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</si>
  <si>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</si>
  <si>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</si>
  <si>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</si>
  <si>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</si>
  <si>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</si>
  <si>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</si>
  <si>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</si>
  <si>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</si>
  <si>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</si>
  <si>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</si>
  <si>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</si>
  <si>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</si>
  <si>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</si>
  <si>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</si>
  <si>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</si>
  <si>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</si>
  <si>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</si>
  <si>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</si>
  <si>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</si>
  <si>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</si>
  <si>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</si>
  <si>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</si>
  <si>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</si>
  <si>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</si>
  <si>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</si>
  <si>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</si>
  <si>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</si>
  <si>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</si>
  <si>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</si>
  <si>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</si>
  <si>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</si>
  <si>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</si>
  <si>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</si>
  <si>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</si>
  <si>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</si>
  <si>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</si>
  <si>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</si>
  <si>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</si>
  <si>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</si>
  <si>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</si>
  <si>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</si>
  <si>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</si>
  <si>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</si>
  <si>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</si>
  <si>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</si>
  <si>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</si>
  <si>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</si>
  <si>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</si>
  <si>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</si>
  <si>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</si>
  <si>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</si>
  <si>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</si>
  <si>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</si>
  <si>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</si>
  <si>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</si>
  <si>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</si>
  <si>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</si>
  <si>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</si>
  <si>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</si>
  <si>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</si>
  <si>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</si>
  <si>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</si>
  <si>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</si>
  <si>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</si>
  <si>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</si>
  <si>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</si>
  <si>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</si>
  <si>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</si>
  <si>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</si>
  <si>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</si>
  <si>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</si>
  <si>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</si>
  <si>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</si>
  <si>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</si>
  <si>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</si>
  <si>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</si>
  <si>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</si>
  <si>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</si>
  <si>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</si>
  <si>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</si>
  <si>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</si>
  <si>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</si>
  <si>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</si>
  <si>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</si>
  <si>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</si>
  <si>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</si>
  <si>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</si>
  <si>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</si>
  <si>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</si>
  <si>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</si>
  <si>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</si>
  <si>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</si>
  <si>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</si>
  <si>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</si>
  <si>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</si>
  <si>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</si>
  <si>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</si>
  <si>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</si>
  <si>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</si>
  <si>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</si>
  <si>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</si>
  <si>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</si>
  <si>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</si>
  <si>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</si>
  <si>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</si>
  <si>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</si>
  <si>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</si>
  <si>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</si>
  <si>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</si>
  <si>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</si>
  <si>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</si>
  <si>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</si>
  <si>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</si>
  <si>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</si>
  <si>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</si>
  <si>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</si>
  <si>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</si>
  <si>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</si>
  <si>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</si>
  <si>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</si>
  <si>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</si>
  <si>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</si>
  <si>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</si>
  <si>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</si>
  <si>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</si>
  <si>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</si>
  <si>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</si>
  <si>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</si>
  <si>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</si>
  <si>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</si>
  <si>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</si>
  <si>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</si>
  <si>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</si>
  <si>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</si>
  <si>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</si>
  <si>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</si>
  <si>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</si>
  <si>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</si>
  <si>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</si>
  <si>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</si>
  <si>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</si>
  <si>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</si>
  <si>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</si>
  <si>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</si>
  <si>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</si>
  <si>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</si>
  <si>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</si>
  <si>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</si>
  <si>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</si>
  <si>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</si>
  <si>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</si>
  <si>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</si>
  <si>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</si>
  <si>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</si>
  <si>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</si>
  <si>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</si>
  <si>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</si>
  <si>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</si>
  <si>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</si>
  <si>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</si>
  <si>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</si>
  <si>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</si>
  <si>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</si>
  <si>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</si>
  <si>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</si>
  <si>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</si>
  <si>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</si>
  <si>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</si>
  <si>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</si>
  <si>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</si>
  <si>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</si>
  <si>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</si>
  <si>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</si>
  <si>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</si>
  <si>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</si>
  <si>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</si>
  <si>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</si>
  <si>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</si>
  <si>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</si>
  <si>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</si>
  <si>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</si>
  <si>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</si>
  <si>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</si>
  <si>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</si>
  <si>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</si>
  <si>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</si>
  <si>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</si>
  <si>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</si>
  <si>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</si>
  <si>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</si>
  <si>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</si>
  <si>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</si>
  <si>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</si>
  <si>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</si>
  <si>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</si>
  <si>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</si>
  <si>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</si>
  <si>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</si>
  <si>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</si>
  <si>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</si>
  <si>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</si>
  <si>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</si>
  <si>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</si>
  <si>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</si>
  <si>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</si>
  <si>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</si>
  <si>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</si>
  <si>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</si>
  <si>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</si>
  <si>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</si>
  <si>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</si>
  <si>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</si>
  <si>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</si>
  <si>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</si>
  <si>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</si>
  <si>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</si>
  <si>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</si>
  <si>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</si>
  <si>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</si>
  <si>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</si>
  <si>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</si>
  <si>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</si>
  <si>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</si>
  <si>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</si>
  <si>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</si>
  <si>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</si>
  <si>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</si>
  <si>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</si>
  <si>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</si>
  <si>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</si>
  <si>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</si>
  <si>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</si>
  <si>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</si>
  <si>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</si>
  <si>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</si>
  <si>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</si>
  <si>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</si>
  <si>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</si>
  <si>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</si>
  <si>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</si>
  <si>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</si>
  <si>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</si>
  <si>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</si>
  <si>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</si>
  <si>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</si>
  <si>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</si>
  <si>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</si>
  <si>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</si>
  <si>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</si>
  <si>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</si>
  <si>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</si>
  <si>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</si>
  <si>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</si>
  <si>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</si>
  <si>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</si>
  <si>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</si>
  <si>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</si>
  <si>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</si>
  <si>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</si>
  <si>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</si>
  <si>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</si>
  <si>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</si>
  <si>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</si>
  <si>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</si>
  <si>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</si>
  <si>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</si>
  <si>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</si>
  <si>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</si>
  <si>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</si>
  <si>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</si>
  <si>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</si>
  <si>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</si>
  <si>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</si>
  <si>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</si>
  <si>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</si>
  <si>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</si>
  <si>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</si>
  <si>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</si>
  <si>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</si>
  <si>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</si>
  <si>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</si>
  <si>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</si>
  <si>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</si>
  <si>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</si>
  <si>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</si>
  <si>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</si>
  <si>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</si>
  <si>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</si>
  <si>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</si>
  <si>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</si>
  <si>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</si>
  <si>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</si>
  <si>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</si>
  <si>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</si>
  <si>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</si>
  <si>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</si>
  <si>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</si>
  <si>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</si>
  <si>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</si>
  <si>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</si>
  <si>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</si>
  <si>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</si>
  <si>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</si>
  <si>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</si>
  <si>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</si>
  <si>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</si>
  <si>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</si>
  <si>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</si>
  <si>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</si>
  <si>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</si>
  <si>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</si>
  <si>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</si>
  <si>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</si>
  <si>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</si>
  <si>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</si>
  <si>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</si>
  <si>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</si>
  <si>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</si>
  <si>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</si>
  <si>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</si>
  <si>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</si>
  <si>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</si>
  <si>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</si>
  <si>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</si>
  <si>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</si>
  <si>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</si>
  <si>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</si>
  <si>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</si>
  <si>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</si>
  <si>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</si>
  <si>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</si>
  <si>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</si>
  <si>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</si>
  <si>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</si>
  <si>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</si>
  <si>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</si>
  <si>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</si>
  <si>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</si>
  <si>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</si>
  <si>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</si>
  <si>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</si>
  <si>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</si>
  <si>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</si>
  <si>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</si>
  <si>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</si>
  <si>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</si>
  <si>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</si>
  <si>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</si>
  <si>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</si>
  <si>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</si>
  <si>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</si>
  <si>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</si>
  <si>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</si>
  <si>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</si>
  <si>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</si>
  <si>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</si>
  <si>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</si>
  <si>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</si>
  <si>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</si>
  <si>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</si>
  <si>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</si>
  <si>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</si>
  <si>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</si>
  <si>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</si>
  <si>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</si>
  <si>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</si>
  <si>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</si>
  <si>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</si>
  <si>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</si>
  <si>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</si>
  <si>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</si>
  <si>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</si>
  <si>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</si>
  <si>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</si>
  <si>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</si>
  <si>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</si>
  <si>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</si>
  <si>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</si>
  <si>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</si>
  <si>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</si>
  <si>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</si>
  <si>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</si>
  <si>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</si>
  <si>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</si>
  <si>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</si>
  <si>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</si>
  <si>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</si>
  <si>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</si>
  <si>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</si>
  <si>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</si>
  <si>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</si>
  <si>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</si>
  <si>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</si>
  <si>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</si>
  <si>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</si>
  <si>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</si>
  <si>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</si>
  <si>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</si>
  <si>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</si>
  <si>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</si>
  <si>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</si>
  <si>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</si>
  <si>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</si>
  <si>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</si>
  <si>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</si>
  <si>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</si>
  <si>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</si>
  <si>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</si>
  <si>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</si>
  <si>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</si>
  <si>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</si>
  <si>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</si>
  <si>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</si>
  <si>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</si>
  <si>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</si>
  <si>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</si>
  <si>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</si>
  <si>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</si>
  <si>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</si>
  <si>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</si>
  <si>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</si>
  <si>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</si>
  <si>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</si>
  <si>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</si>
  <si>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</si>
  <si>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</si>
  <si>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</si>
  <si>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</si>
  <si>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</si>
  <si>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</si>
  <si>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</si>
  <si>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</si>
  <si>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</si>
  <si>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</si>
  <si>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</si>
  <si>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</si>
  <si>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</si>
  <si>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</si>
  <si>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</si>
  <si>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</si>
  <si>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</si>
  <si>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</si>
  <si>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</si>
  <si>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</si>
  <si>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</si>
  <si>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</si>
  <si>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</si>
  <si>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</si>
  <si>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</si>
  <si>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</si>
  <si>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</si>
  <si>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</si>
  <si>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</si>
  <si>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</si>
  <si>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</si>
  <si>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</si>
  <si>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</si>
  <si>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</si>
  <si>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</si>
  <si>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</si>
  <si>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</si>
  <si>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</si>
  <si>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</si>
  <si>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</si>
  <si>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</si>
  <si>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</si>
  <si>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</si>
  <si>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</si>
  <si>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</si>
  <si>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</si>
  <si>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</si>
  <si>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</si>
  <si>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</si>
  <si>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</si>
  <si>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</si>
  <si>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</si>
  <si>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</si>
  <si>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</si>
  <si>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</si>
  <si>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</si>
  <si>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</si>
  <si>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</si>
  <si>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</si>
  <si>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</si>
  <si>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</si>
  <si>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</si>
  <si>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</si>
  <si>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</si>
  <si>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</si>
  <si>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</si>
  <si>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</si>
  <si>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</si>
  <si>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</si>
  <si>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</si>
  <si>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</si>
  <si>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</si>
  <si>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</si>
  <si>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</si>
  <si>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</si>
  <si>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</si>
  <si>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</si>
  <si>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</si>
  <si>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</si>
  <si>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</si>
  <si>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</si>
  <si>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</si>
  <si>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</si>
  <si>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</si>
  <si>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</si>
  <si>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</si>
  <si>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</si>
  <si>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</si>
  <si>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</si>
  <si>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</si>
  <si>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</si>
  <si>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</si>
  <si>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</si>
  <si>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</si>
  <si>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</si>
  <si>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</si>
  <si>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</si>
  <si>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</si>
  <si>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</si>
  <si>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</si>
  <si>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</si>
  <si>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</si>
  <si>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</si>
  <si>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</si>
  <si>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</si>
  <si>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</si>
  <si>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</si>
  <si>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</si>
  <si>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</si>
  <si>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</si>
  <si>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</si>
  <si>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</si>
  <si>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</si>
  <si>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</si>
  <si>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</si>
  <si>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</si>
  <si>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</si>
  <si>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</si>
  <si>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</si>
  <si>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</si>
  <si>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</si>
  <si>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</si>
  <si>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</si>
  <si>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</si>
  <si>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</si>
  <si>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</si>
  <si>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</si>
  <si>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</si>
  <si>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</si>
  <si>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</si>
  <si>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</si>
  <si>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</si>
  <si>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</si>
  <si>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</si>
  <si>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</si>
  <si>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</si>
  <si>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</si>
  <si>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</si>
  <si>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</si>
  <si>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</si>
  <si>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</si>
  <si>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</si>
  <si>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</si>
  <si>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</si>
  <si>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</si>
  <si>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</si>
  <si>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</si>
  <si>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</si>
  <si>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</si>
  <si>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</si>
  <si>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</si>
  <si>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</si>
  <si>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</si>
  <si>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</si>
  <si>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</si>
  <si>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</si>
  <si>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</si>
  <si>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</si>
  <si>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</si>
  <si>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</si>
  <si>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</si>
  <si>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</si>
  <si>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</si>
  <si>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</si>
  <si>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</si>
  <si>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</si>
  <si>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</si>
  <si>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</si>
  <si>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</si>
  <si>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</si>
  <si>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</si>
  <si>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</si>
  <si>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</si>
  <si>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</si>
  <si>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</si>
  <si>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</si>
  <si>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</si>
  <si>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</si>
  <si>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</si>
  <si>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</si>
  <si>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</si>
  <si>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</si>
  <si>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</si>
  <si>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</si>
  <si>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</si>
  <si>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</si>
  <si>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</si>
  <si>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</si>
  <si>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</si>
  <si>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</si>
  <si>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</si>
  <si>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</si>
  <si>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</si>
  <si>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</si>
  <si>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</si>
  <si>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</si>
  <si>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</si>
  <si>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</si>
  <si>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</si>
  <si>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</si>
  <si>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</si>
  <si>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</si>
  <si>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</si>
  <si>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</si>
  <si>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</si>
  <si>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</si>
  <si>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</si>
  <si>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</si>
  <si>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</si>
  <si>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</si>
  <si>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</si>
  <si>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</si>
  <si>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</si>
  <si>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</si>
  <si>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</si>
  <si>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</si>
  <si>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</si>
  <si>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</si>
  <si>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</si>
  <si>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</si>
  <si>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</si>
  <si>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</si>
  <si>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</si>
  <si>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</si>
  <si>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</si>
  <si>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</si>
  <si>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</si>
  <si>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</si>
  <si>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</si>
  <si>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</si>
  <si>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</si>
  <si>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</si>
  <si>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</si>
  <si>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</si>
  <si>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</si>
  <si>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</si>
  <si>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</si>
  <si>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</si>
  <si>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</si>
  <si>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</si>
  <si>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</si>
  <si>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</si>
  <si>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</si>
  <si>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</si>
  <si>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</si>
  <si>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</si>
  <si>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</si>
  <si>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</si>
  <si>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</si>
  <si>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</si>
  <si>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</si>
  <si>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</si>
  <si>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</si>
  <si>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</si>
  <si>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</si>
  <si>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</si>
  <si>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</si>
  <si>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</si>
  <si>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</si>
  <si>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</si>
  <si>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</si>
  <si>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</si>
  <si>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</si>
  <si>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</si>
  <si>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</si>
  <si>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</si>
  <si>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</si>
  <si>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</si>
  <si>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</si>
  <si>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</si>
  <si>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</si>
  <si>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</si>
  <si>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</si>
  <si>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</si>
  <si>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</si>
  <si>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</si>
  <si>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</si>
  <si>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</si>
  <si>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</si>
  <si>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</si>
  <si>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</si>
  <si>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</si>
  <si>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</si>
  <si>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</si>
  <si>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</si>
  <si>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</si>
  <si>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</si>
  <si>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</si>
  <si>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</si>
  <si>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</si>
  <si>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</si>
  <si>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</si>
  <si>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</si>
  <si>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</si>
  <si>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</si>
  <si>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</si>
  <si>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</si>
  <si>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</si>
  <si>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</si>
  <si>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</si>
  <si>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</si>
  <si>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</si>
  <si>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</si>
  <si>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</si>
  <si>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</si>
  <si>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</si>
  <si>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</si>
  <si>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</si>
  <si>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</si>
  <si>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</si>
  <si>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</si>
  <si>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</si>
  <si>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</si>
  <si>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</si>
  <si>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</si>
  <si>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</si>
  <si>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</si>
  <si>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</si>
  <si>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</si>
  <si>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</si>
  <si>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</si>
  <si>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</si>
  <si>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</si>
  <si>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</si>
  <si>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</si>
  <si>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</si>
  <si>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</si>
  <si>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</si>
  <si>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</si>
  <si>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</si>
  <si>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</si>
  <si>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</si>
  <si>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</si>
  <si>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</si>
  <si>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</si>
  <si>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</si>
  <si>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</si>
  <si>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</si>
  <si>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</si>
  <si>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</si>
  <si>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</si>
  <si>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</si>
  <si>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</si>
  <si>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</si>
  <si>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</si>
  <si>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</si>
  <si>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</si>
  <si>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</si>
  <si>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</si>
  <si>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</si>
  <si>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</si>
  <si>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</si>
  <si>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</si>
  <si>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</si>
  <si>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</si>
  <si>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</si>
  <si>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</si>
  <si>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</si>
  <si>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</si>
  <si>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</si>
  <si>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</si>
  <si>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</si>
  <si>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</si>
  <si>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</si>
  <si>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</si>
  <si>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</si>
  <si>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</si>
  <si>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</si>
  <si>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</si>
  <si>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</si>
  <si>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</si>
  <si>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</si>
  <si>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</si>
  <si>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</si>
  <si>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</si>
  <si>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</si>
  <si>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</si>
  <si>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</si>
  <si>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</si>
  <si>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</si>
  <si>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</si>
  <si>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</si>
  <si>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</si>
  <si>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</si>
  <si>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</si>
  <si>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</si>
  <si>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</si>
  <si>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</si>
  <si>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</si>
  <si>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</si>
  <si>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</si>
  <si>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</si>
  <si>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</si>
  <si>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</si>
  <si>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</si>
  <si>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</si>
  <si>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</si>
  <si>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</si>
  <si>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</si>
  <si>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</si>
  <si>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</si>
  <si>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</si>
  <si>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</si>
  <si>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</si>
  <si>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</si>
  <si>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</si>
  <si>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</si>
  <si>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</si>
  <si>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</si>
  <si>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</si>
  <si>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</si>
  <si>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</si>
  <si>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</si>
  <si>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</si>
  <si>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</si>
  <si>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</si>
  <si>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</si>
  <si>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</si>
  <si>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</si>
  <si>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</si>
  <si>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</si>
  <si>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</si>
  <si>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</si>
  <si>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</si>
  <si>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</si>
  <si>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</si>
  <si>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</si>
  <si>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</si>
  <si>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</si>
  <si>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</si>
  <si>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</si>
  <si>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</si>
  <si>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</si>
  <si>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</si>
  <si>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</si>
  <si>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</si>
  <si>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</si>
  <si>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</si>
  <si>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</si>
  <si>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</si>
  <si>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</si>
  <si>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</si>
  <si>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</si>
  <si>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</si>
  <si>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</si>
  <si>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</si>
  <si>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</si>
  <si>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</si>
  <si>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</si>
  <si>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</si>
  <si>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</si>
  <si>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</si>
  <si>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</si>
  <si>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</si>
  <si>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</si>
  <si>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</si>
  <si>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</si>
  <si>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</si>
  <si>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</si>
  <si>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</si>
  <si>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</si>
  <si>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</si>
  <si>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</si>
  <si>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</si>
  <si>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</si>
  <si>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</si>
  <si>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</si>
  <si>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</si>
  <si>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</si>
  <si>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</si>
  <si>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</si>
  <si>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</si>
  <si>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</si>
  <si>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</si>
  <si>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</si>
  <si>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</si>
  <si>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</si>
  <si>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</si>
  <si>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</si>
  <si>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</si>
  <si>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</si>
  <si>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</si>
  <si>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</si>
  <si>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</si>
  <si>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</si>
  <si>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</si>
  <si>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</si>
  <si>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</si>
  <si>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</si>
  <si>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</si>
  <si>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</si>
  <si>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</si>
  <si>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</si>
  <si>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</si>
  <si>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</si>
  <si>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</si>
  <si>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</si>
  <si>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</si>
  <si>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</si>
  <si>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</si>
  <si>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</si>
  <si>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</si>
  <si>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</si>
  <si>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</si>
  <si>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</si>
  <si>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</si>
  <si>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</si>
  <si>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</si>
  <si>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</si>
  <si>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</si>
  <si>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</si>
  <si>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</si>
  <si>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</si>
  <si>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</si>
  <si>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</si>
  <si>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</si>
  <si>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</si>
  <si>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</si>
  <si>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</si>
  <si>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</si>
  <si>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</si>
  <si>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</si>
  <si>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</si>
  <si>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</si>
  <si>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</si>
  <si>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</si>
  <si>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</si>
  <si>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</si>
  <si>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</si>
  <si>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</si>
  <si>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</si>
  <si>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</si>
  <si>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</si>
  <si>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</si>
  <si>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</si>
  <si>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</si>
  <si>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</si>
  <si>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</si>
  <si>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</si>
  <si>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</si>
  <si>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</si>
  <si>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</si>
  <si>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</si>
  <si>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</si>
  <si>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</si>
  <si>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</si>
  <si>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</si>
  <si>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</si>
  <si>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</si>
  <si>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</si>
  <si>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</si>
  <si>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</si>
  <si>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</si>
  <si>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</si>
  <si>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</si>
  <si>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</si>
  <si>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</si>
  <si>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</si>
  <si>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</si>
  <si>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</si>
  <si>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</si>
  <si>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</si>
  <si>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</si>
  <si>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</si>
  <si>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</si>
  <si>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</si>
  <si>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</si>
  <si>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</si>
  <si>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</si>
  <si>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</si>
  <si>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</si>
  <si>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</si>
  <si>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</si>
  <si>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</si>
  <si>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</si>
  <si>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</si>
  <si>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</si>
  <si>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</si>
  <si>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</si>
  <si>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</si>
  <si>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</si>
  <si>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</si>
  <si>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</si>
  <si>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</si>
  <si>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</si>
  <si>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</si>
  <si>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</si>
  <si>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</si>
  <si>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</si>
  <si>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</si>
  <si>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</si>
  <si>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</si>
  <si>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</si>
  <si>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</si>
  <si>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</si>
  <si>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</si>
  <si>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</si>
  <si>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</si>
  <si>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</si>
  <si>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</si>
  <si>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</si>
  <si>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</si>
  <si>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</si>
  <si>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</si>
  <si>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</si>
  <si>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</si>
  <si>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</si>
  <si>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</si>
  <si>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</si>
  <si>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</si>
  <si>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</si>
  <si>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</si>
  <si>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</si>
  <si>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</si>
  <si>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</si>
  <si>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</si>
  <si>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</si>
  <si>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</si>
  <si>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</si>
  <si>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</si>
  <si>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</si>
  <si>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</si>
  <si>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</si>
  <si>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</si>
  <si>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</si>
  <si>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</si>
  <si>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</si>
  <si>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</si>
  <si>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</si>
  <si>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</si>
  <si>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</si>
  <si>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</si>
  <si>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</si>
  <si>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</si>
  <si>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</si>
  <si>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</si>
  <si>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</si>
  <si>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</si>
  <si>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</si>
  <si>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</si>
  <si>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</si>
  <si>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</si>
  <si>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</si>
  <si>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</si>
  <si>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</si>
  <si>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</si>
  <si>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</si>
  <si>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</si>
  <si>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</si>
  <si>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</si>
  <si>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</si>
  <si>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</si>
  <si>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</si>
  <si>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</si>
  <si>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</si>
  <si>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</si>
  <si>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</si>
  <si>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</si>
  <si>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</si>
  <si>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</si>
  <si>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</si>
  <si>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</si>
  <si>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</si>
  <si>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</si>
  <si>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</si>
  <si>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</si>
  <si>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</si>
  <si>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</si>
  <si>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</si>
  <si>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</si>
  <si>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</si>
  <si>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</si>
  <si>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</si>
  <si>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</si>
  <si>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</si>
  <si>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</si>
  <si>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</si>
  <si>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</si>
  <si>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</si>
  <si>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</si>
  <si>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</si>
  <si>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</si>
  <si>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</si>
  <si>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</si>
  <si>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</si>
  <si>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</si>
  <si>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</si>
  <si>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</si>
  <si>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</si>
  <si>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</si>
  <si>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</si>
  <si>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</si>
  <si>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</si>
  <si>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</si>
  <si>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</si>
  <si>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</si>
  <si>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</si>
  <si>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</si>
  <si>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</si>
  <si>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</si>
  <si>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</si>
  <si>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</si>
  <si>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</si>
  <si>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</si>
  <si>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</si>
  <si>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</si>
  <si>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</si>
  <si>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</si>
  <si>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</si>
  <si>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</si>
  <si>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</si>
  <si>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</si>
  <si>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</si>
  <si>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</si>
  <si>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</si>
  <si>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</si>
  <si>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</si>
  <si>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</si>
  <si>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</si>
  <si>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</si>
  <si>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</si>
  <si>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</si>
  <si>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</si>
  <si>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</si>
  <si>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</si>
  <si>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</si>
  <si>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</si>
  <si>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</si>
  <si>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</si>
  <si>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</si>
  <si>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</si>
  <si>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</si>
  <si>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</si>
  <si>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</si>
  <si>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</si>
  <si>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</si>
  <si>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</si>
  <si>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</si>
  <si>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</si>
  <si>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</si>
  <si>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</si>
  <si>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</si>
  <si>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</si>
  <si>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</si>
  <si>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</si>
  <si>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</si>
  <si>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</si>
  <si>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</si>
  <si>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</si>
  <si>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</si>
  <si>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</si>
  <si>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</si>
  <si>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</si>
  <si>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</si>
  <si>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</si>
  <si>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</si>
  <si>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</si>
  <si>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</si>
  <si>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</si>
  <si>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</si>
  <si>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</si>
  <si>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</si>
  <si>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</si>
  <si>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</si>
  <si>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</si>
  <si>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</si>
  <si>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</si>
  <si>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</si>
  <si>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</si>
  <si>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</si>
  <si>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</si>
  <si>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</si>
  <si>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</si>
  <si>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</si>
  <si>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</si>
  <si>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</si>
  <si>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</si>
  <si>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</si>
  <si>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</si>
  <si>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</si>
  <si>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</si>
  <si>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</si>
  <si>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</si>
  <si>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</si>
  <si>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</si>
  <si>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</si>
  <si>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</si>
  <si>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</si>
  <si>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</si>
  <si>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</si>
  <si>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</si>
  <si>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</si>
  <si>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</si>
  <si>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</si>
  <si>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</si>
  <si>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</si>
  <si>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</si>
  <si>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</si>
  <si>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</si>
  <si>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</si>
  <si>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</si>
  <si>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</si>
  <si>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</si>
  <si>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</si>
  <si>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</si>
  <si>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</si>
  <si>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</si>
  <si>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</si>
  <si>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</si>
  <si>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</si>
  <si>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</si>
  <si>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</si>
  <si>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</si>
  <si>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</si>
  <si>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</si>
  <si>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</si>
  <si>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</si>
  <si>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</si>
  <si>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</si>
  <si>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</si>
  <si>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</si>
  <si>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</si>
  <si>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</si>
  <si>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</si>
  <si>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</si>
  <si>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</si>
  <si>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</si>
  <si>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</si>
  <si>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</si>
  <si>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</si>
  <si>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</si>
  <si>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</si>
  <si>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</si>
  <si>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</si>
  <si>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</si>
  <si>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</si>
  <si>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</si>
  <si>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</si>
  <si>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</si>
  <si>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</si>
  <si>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</si>
  <si>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</si>
  <si>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</si>
  <si>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</si>
  <si>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</si>
  <si>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</si>
  <si>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</si>
  <si>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</si>
  <si>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</si>
  <si>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</si>
  <si>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</si>
  <si>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</si>
  <si>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</si>
  <si>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</si>
  <si>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</si>
  <si>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</si>
  <si>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</si>
  <si>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</si>
  <si>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</si>
  <si>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</si>
  <si>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</si>
  <si>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</si>
  <si>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</si>
  <si>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</si>
  <si>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</si>
  <si>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</si>
  <si>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</si>
  <si>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</si>
  <si>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</si>
  <si>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</si>
  <si>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</si>
  <si>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</si>
  <si>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</si>
  <si>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</si>
  <si>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</si>
  <si>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</si>
  <si>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</si>
  <si>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</si>
  <si>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</si>
  <si>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</si>
  <si>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</si>
  <si>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</si>
  <si>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</si>
  <si>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</si>
  <si>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</si>
  <si>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</si>
  <si>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</si>
  <si>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</si>
  <si>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</si>
  <si>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</si>
  <si>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</si>
  <si>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</si>
  <si>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</si>
  <si>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</si>
  <si>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</si>
  <si>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</si>
  <si>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</si>
  <si>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</si>
  <si>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</si>
  <si>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</si>
  <si>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</si>
  <si>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</si>
  <si>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</si>
  <si>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</si>
  <si>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</si>
  <si>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</si>
  <si>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</si>
  <si>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</si>
  <si>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</si>
  <si>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</si>
  <si>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</si>
  <si>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</si>
  <si>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</si>
  <si>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</si>
  <si>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</si>
  <si>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</si>
  <si>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</si>
  <si>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</si>
  <si>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</si>
  <si>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</si>
  <si>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</si>
  <si>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</si>
  <si>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</si>
  <si>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</si>
  <si>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</si>
  <si>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</si>
  <si>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</si>
  <si>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</si>
  <si>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</si>
  <si>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</si>
  <si>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</si>
  <si>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</si>
  <si>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</si>
  <si>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</si>
  <si>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</si>
  <si>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</si>
  <si>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</si>
  <si>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</si>
  <si>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</si>
  <si>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</si>
  <si>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</si>
  <si>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</si>
  <si>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</si>
  <si>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</si>
  <si>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</si>
  <si>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</si>
  <si>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</si>
  <si>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</si>
  <si>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</si>
  <si>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</si>
  <si>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</si>
  <si>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</si>
  <si>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</si>
  <si>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</si>
  <si>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</si>
  <si>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</si>
  <si>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</si>
  <si>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</si>
  <si>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</si>
  <si>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</si>
  <si>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</si>
  <si>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</si>
  <si>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</si>
  <si>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</si>
  <si>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</si>
  <si>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</si>
  <si>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</si>
  <si>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</si>
  <si>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</si>
  <si>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</si>
  <si>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</si>
  <si>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</si>
  <si>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</si>
  <si>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</si>
  <si>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</si>
  <si>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</si>
  <si>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</si>
  <si>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</si>
  <si>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</si>
  <si>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</si>
  <si>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</si>
  <si>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</si>
  <si>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</si>
  <si>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</si>
  <si>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</si>
  <si>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</si>
  <si>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</si>
  <si>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</si>
  <si>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</si>
  <si>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</si>
  <si>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</si>
  <si>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</si>
  <si>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</si>
  <si>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</si>
  <si>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</si>
  <si>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</si>
  <si>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</si>
  <si>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</si>
  <si>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</si>
  <si>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</si>
  <si>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</si>
  <si>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</si>
  <si>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</si>
  <si>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</si>
  <si>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</si>
  <si>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</si>
  <si>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</si>
  <si>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</si>
  <si>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</si>
  <si>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</si>
  <si>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</si>
  <si>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</si>
  <si>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</si>
  <si>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</si>
  <si>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</si>
  <si>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</si>
  <si>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</si>
  <si>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</si>
  <si>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</si>
  <si>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</si>
  <si>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</si>
  <si>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</si>
  <si>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</si>
  <si>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</si>
  <si>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</si>
  <si>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</si>
  <si>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</si>
  <si>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</si>
  <si>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</si>
  <si>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</si>
  <si>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</si>
  <si>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</si>
  <si>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</si>
  <si>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</si>
  <si>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</si>
  <si>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</si>
  <si>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</si>
  <si>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</si>
  <si>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</si>
  <si>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</si>
  <si>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</si>
  <si>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</si>
  <si>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</si>
  <si>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</si>
  <si>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</si>
  <si>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</si>
  <si>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</si>
  <si>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</si>
  <si>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</si>
  <si>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</si>
  <si>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</si>
  <si>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</si>
  <si>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</si>
  <si>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</si>
  <si>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</si>
  <si>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</si>
  <si>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</si>
  <si>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</si>
  <si>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</si>
  <si>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</si>
  <si>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</si>
  <si>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</si>
  <si>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</si>
  <si>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</si>
  <si>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</si>
  <si>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</si>
  <si>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</si>
  <si>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</si>
  <si>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</si>
  <si>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</si>
  <si>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</si>
  <si>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</si>
  <si>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</si>
  <si>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</si>
  <si>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</si>
  <si>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</si>
  <si>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</si>
  <si>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</si>
  <si>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</si>
  <si>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</si>
  <si>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</si>
  <si>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</si>
  <si>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</si>
  <si>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</si>
  <si>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</si>
  <si>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</si>
  <si>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</si>
  <si>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</si>
  <si>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</si>
  <si>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</si>
  <si>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</si>
  <si>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</si>
  <si>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</si>
  <si>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</si>
  <si>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</si>
  <si>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</si>
  <si>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</si>
  <si>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</si>
  <si>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</si>
  <si>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</si>
  <si>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</si>
  <si>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</si>
  <si>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</si>
  <si>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</si>
  <si>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</si>
  <si>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</si>
  <si>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</si>
  <si>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</si>
  <si>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</si>
  <si>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</si>
  <si>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</si>
  <si>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</si>
  <si>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</si>
  <si>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</si>
  <si>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</si>
  <si>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</si>
  <si>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</si>
  <si>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</si>
  <si>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</si>
  <si>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</si>
  <si>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</si>
  <si>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</si>
  <si>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</si>
  <si>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</si>
  <si>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</si>
  <si>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</si>
  <si>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</si>
  <si>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</si>
  <si>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</si>
  <si>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</si>
  <si>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</si>
  <si>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</si>
  <si>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</si>
  <si>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</si>
  <si>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</si>
  <si>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</si>
  <si>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</si>
  <si>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</si>
  <si>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</si>
  <si>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</si>
  <si>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</si>
  <si>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</si>
  <si>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</si>
  <si>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</si>
  <si>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</si>
  <si>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</si>
  <si>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</si>
  <si>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</si>
  <si>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</si>
  <si>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</si>
  <si>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</si>
  <si>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</si>
  <si>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</si>
  <si>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</si>
  <si>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</si>
  <si>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</si>
  <si>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</si>
  <si>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</si>
  <si>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</si>
  <si>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</si>
  <si>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</si>
  <si>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</si>
  <si>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</si>
  <si>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</si>
  <si>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</si>
  <si>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</si>
  <si>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</si>
  <si>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</si>
  <si>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</si>
  <si>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</si>
  <si>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</si>
  <si>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</si>
  <si>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</si>
  <si>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</si>
  <si>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</si>
  <si>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</si>
  <si>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</si>
  <si>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</si>
  <si>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</si>
  <si>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</si>
  <si>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</si>
  <si>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</si>
  <si>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</si>
  <si>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</si>
  <si>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</si>
  <si>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</si>
  <si>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</si>
  <si>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</si>
  <si>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</si>
  <si>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</si>
  <si>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</si>
  <si>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</si>
  <si>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</si>
  <si>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</si>
  <si>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</si>
  <si>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</si>
  <si>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</si>
  <si>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</si>
  <si>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</si>
  <si>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</si>
  <si>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</si>
  <si>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</si>
  <si>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</si>
  <si>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</si>
  <si>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</si>
  <si>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</si>
  <si>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</si>
  <si>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</si>
  <si>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</si>
  <si>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</si>
  <si>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</si>
  <si>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</si>
  <si>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</si>
  <si>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</si>
  <si>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</si>
  <si>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</si>
  <si>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</si>
  <si>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</si>
  <si>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</si>
  <si>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</si>
  <si>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</si>
  <si>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</si>
  <si>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</si>
  <si>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</si>
  <si>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</si>
  <si>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</si>
  <si>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</si>
  <si>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</si>
  <si>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</si>
  <si>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</si>
  <si>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</si>
  <si>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</si>
  <si>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</si>
  <si>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</si>
  <si>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</si>
  <si>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</si>
  <si>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</si>
  <si>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</si>
  <si>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</si>
  <si>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</si>
  <si>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</si>
  <si>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</si>
  <si>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</si>
  <si>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</si>
  <si>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</si>
  <si>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</si>
  <si>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</si>
  <si>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</si>
  <si>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</si>
  <si>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</si>
  <si>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</si>
  <si>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</si>
  <si>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</si>
  <si>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</si>
  <si>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</si>
  <si>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</si>
  <si>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</si>
  <si>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</si>
  <si>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</si>
  <si>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</si>
  <si>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</si>
  <si>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</si>
  <si>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</si>
  <si>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</si>
  <si>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</si>
  <si>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</si>
  <si>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</si>
  <si>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</si>
  <si>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</si>
  <si>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</si>
  <si>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</si>
  <si>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</si>
  <si>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</si>
  <si>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</si>
  <si>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</si>
  <si>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</si>
  <si>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</si>
  <si>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</si>
  <si>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</si>
  <si>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</si>
  <si>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</si>
  <si>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</si>
  <si>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</si>
  <si>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</si>
  <si>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</si>
  <si>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</si>
  <si>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</si>
  <si>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</si>
  <si>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</si>
  <si>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</si>
  <si>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</si>
  <si>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</si>
  <si>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</si>
  <si>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</si>
  <si>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</si>
  <si>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</si>
  <si>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</si>
  <si>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</si>
  <si>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</si>
  <si>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</si>
  <si>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</si>
  <si>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</si>
  <si>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</si>
  <si>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</si>
  <si>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</si>
  <si>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</si>
  <si>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</si>
  <si>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</si>
  <si>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</si>
  <si>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</si>
  <si>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</si>
  <si>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</si>
  <si>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</si>
  <si>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</si>
  <si>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</si>
  <si>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</si>
  <si>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</si>
  <si>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</si>
  <si>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</si>
  <si>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</si>
  <si>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</si>
  <si>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</si>
  <si>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</si>
  <si>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</si>
  <si>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</si>
  <si>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</si>
  <si>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</si>
  <si>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</si>
  <si>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</si>
  <si>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</si>
  <si>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</si>
  <si>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</si>
  <si>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</si>
  <si>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</si>
  <si>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</si>
  <si>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</si>
  <si>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</si>
  <si>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</si>
  <si>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</si>
  <si>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</si>
  <si>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</si>
  <si>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</si>
  <si>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</si>
  <si>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</si>
  <si>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</si>
  <si>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</si>
  <si>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</si>
  <si>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</si>
  <si>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</si>
  <si>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</si>
  <si>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</si>
  <si>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</si>
  <si>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</si>
  <si>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</si>
  <si>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</si>
  <si>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</si>
  <si>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</si>
  <si>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</si>
  <si>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</si>
  <si>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</si>
  <si>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</si>
  <si>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</si>
  <si>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</si>
  <si>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</si>
  <si>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</si>
  <si>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</si>
  <si>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</si>
  <si>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</si>
  <si>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</si>
  <si>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</si>
  <si>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</si>
  <si>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</si>
  <si>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</si>
  <si>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</si>
  <si>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</si>
  <si>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</si>
  <si>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</si>
  <si>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</si>
  <si>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</si>
  <si>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</si>
  <si>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</si>
  <si>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</si>
  <si>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</si>
  <si>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</si>
  <si>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</si>
  <si>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</si>
  <si>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</si>
  <si>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</si>
  <si>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</si>
  <si>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</si>
  <si>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</si>
  <si>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</si>
  <si>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</si>
  <si>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</si>
  <si>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</si>
  <si>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</si>
  <si>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</si>
  <si>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</si>
  <si>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</si>
  <si>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</si>
  <si>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</si>
  <si>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</si>
  <si>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</si>
  <si>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</si>
  <si>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</si>
  <si>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</si>
  <si>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</si>
  <si>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</si>
  <si>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</si>
  <si>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</si>
  <si>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</si>
  <si>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</si>
  <si>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</si>
  <si>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</si>
  <si>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</si>
  <si>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</si>
  <si>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</si>
  <si>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</si>
  <si>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</si>
  <si>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</si>
  <si>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</si>
  <si>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</si>
  <si>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</si>
  <si>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</si>
  <si>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</si>
  <si>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</si>
  <si>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</si>
  <si>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</si>
  <si>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</si>
  <si>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</si>
  <si>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</si>
  <si>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</si>
  <si>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</si>
  <si>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</si>
  <si>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</si>
  <si>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</si>
  <si>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</si>
  <si>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</si>
  <si>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</si>
  <si>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</si>
  <si>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</si>
  <si>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</si>
  <si>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</si>
  <si>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</si>
  <si>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</si>
  <si>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</si>
  <si>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</si>
  <si>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</si>
  <si>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</si>
  <si>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</si>
  <si>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</si>
  <si>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</si>
  <si>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</si>
  <si>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</si>
  <si>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</si>
  <si>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</si>
  <si>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</si>
  <si>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</si>
  <si>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</si>
  <si>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</si>
  <si>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</si>
  <si>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</si>
  <si>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</si>
  <si>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</si>
  <si>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</si>
  <si>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</si>
  <si>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</si>
  <si>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</si>
  <si>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</si>
  <si>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</si>
  <si>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</si>
  <si>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</si>
  <si>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</si>
  <si>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</si>
  <si>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</si>
  <si>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</si>
  <si>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</si>
  <si>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</si>
  <si>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</si>
  <si>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</si>
  <si>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</si>
  <si>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</si>
  <si>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</si>
  <si>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</si>
  <si>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</si>
  <si>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</si>
  <si>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</si>
  <si>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</si>
  <si>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</si>
  <si>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</si>
  <si>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</si>
  <si>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</si>
  <si>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</si>
  <si>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</si>
  <si>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</si>
  <si>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</si>
  <si>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</si>
  <si>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</si>
  <si>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</si>
  <si>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</si>
  <si>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</si>
  <si>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</si>
  <si>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</si>
  <si>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</si>
  <si>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</si>
  <si>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</si>
  <si>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</si>
  <si>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</si>
  <si>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</si>
  <si>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</si>
  <si>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</si>
  <si>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</si>
  <si>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</si>
  <si>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</si>
  <si>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</si>
  <si>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</si>
  <si>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</si>
  <si>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</si>
  <si>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</si>
  <si>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</si>
  <si>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</si>
  <si>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</si>
  <si>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</si>
  <si>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</si>
  <si>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</si>
  <si>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</si>
  <si>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</si>
  <si>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</si>
  <si>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</si>
  <si>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</si>
  <si>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</si>
  <si>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</si>
  <si>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</si>
  <si>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</si>
  <si>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</si>
  <si>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</si>
  <si>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</si>
  <si>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</si>
  <si>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</si>
  <si>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</si>
  <si>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</si>
  <si>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</si>
  <si>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</si>
  <si>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</si>
  <si>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</si>
  <si>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</si>
  <si>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</si>
  <si>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</si>
  <si>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</si>
  <si>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</si>
  <si>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</si>
  <si>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</si>
  <si>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</si>
  <si>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</si>
  <si>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</si>
  <si>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</si>
  <si>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</si>
  <si>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</si>
  <si>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</si>
  <si>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</si>
  <si>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</si>
  <si>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</si>
  <si>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</si>
  <si>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</si>
  <si>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</si>
  <si>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</si>
  <si>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</si>
  <si>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</si>
  <si>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</si>
  <si>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</si>
  <si>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</si>
  <si>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</si>
  <si>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</si>
  <si>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</si>
  <si>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</si>
  <si>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</si>
  <si>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</si>
  <si>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</si>
  <si>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</si>
  <si>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</si>
  <si>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</si>
  <si>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</si>
  <si>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</si>
  <si>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</si>
  <si>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</si>
  <si>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</si>
  <si>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</si>
  <si>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</si>
  <si>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</si>
  <si>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</si>
  <si>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</si>
  <si>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</si>
  <si>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</si>
  <si>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</si>
  <si>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</si>
  <si>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</si>
  <si>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</si>
  <si>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</si>
  <si>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</si>
  <si>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</si>
  <si>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</si>
  <si>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</si>
  <si>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</si>
  <si>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</si>
  <si>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</si>
  <si>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</si>
  <si>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</si>
  <si>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</si>
  <si>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</si>
  <si>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</si>
  <si>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</si>
  <si>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</si>
  <si>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</si>
  <si>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</si>
  <si>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</si>
  <si>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</si>
  <si>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</si>
  <si>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</si>
  <si>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</si>
  <si>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</si>
  <si>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</si>
  <si>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</si>
  <si>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</si>
  <si>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</si>
  <si>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</si>
  <si>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</si>
  <si>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</si>
  <si>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</si>
  <si>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</si>
  <si>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</si>
  <si>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</si>
  <si>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</si>
  <si>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</si>
  <si>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</si>
  <si>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</si>
  <si>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</si>
  <si>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</si>
  <si>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</si>
  <si>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</si>
  <si>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</si>
  <si>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</si>
  <si>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</si>
  <si>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</si>
  <si>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</si>
  <si>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</si>
  <si>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</si>
  <si>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</si>
  <si>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</si>
  <si>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</si>
  <si>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</si>
  <si>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</si>
  <si>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</si>
  <si>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</si>
  <si>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</si>
  <si>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</si>
  <si>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</si>
  <si>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</si>
  <si>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</si>
  <si>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</si>
  <si>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</si>
  <si>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</si>
  <si>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</si>
  <si>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</si>
  <si>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</si>
  <si>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</si>
  <si>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</si>
  <si>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</si>
  <si>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</si>
  <si>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</si>
  <si>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</si>
  <si>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</si>
  <si>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</si>
  <si>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</si>
  <si>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</si>
  <si>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</si>
  <si>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</si>
  <si>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</si>
  <si>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</si>
  <si>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</si>
  <si>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</si>
  <si>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</si>
  <si>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</si>
  <si>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</si>
  <si>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</si>
  <si>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</si>
  <si>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</si>
  <si>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</si>
  <si>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</si>
  <si>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</si>
  <si>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</si>
  <si>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</si>
  <si>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</si>
  <si>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</si>
  <si>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</si>
  <si>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</si>
  <si>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</si>
  <si>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</si>
  <si>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</si>
  <si>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</si>
  <si>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</si>
  <si>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</si>
  <si>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</si>
  <si>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</si>
  <si>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</si>
  <si>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</si>
  <si>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</si>
  <si>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</si>
  <si>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</si>
  <si>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</si>
  <si>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</si>
  <si>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</si>
  <si>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</si>
  <si>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</si>
  <si>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</si>
  <si>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</si>
  <si>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</si>
  <si>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</si>
  <si>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</si>
  <si>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</si>
  <si>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</si>
  <si>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</si>
  <si>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</si>
  <si>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</si>
  <si>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</si>
  <si>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</si>
  <si>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</si>
  <si>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</si>
  <si>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</si>
  <si>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</si>
  <si>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</si>
  <si>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</si>
  <si>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</si>
  <si>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</si>
  <si>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</si>
  <si>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</si>
  <si>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</si>
  <si>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</si>
  <si>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</si>
  <si>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</si>
  <si>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</si>
  <si>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</si>
  <si>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</si>
  <si>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</si>
  <si>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</si>
  <si>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</si>
  <si>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</si>
  <si>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</si>
  <si>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</si>
  <si>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</si>
  <si>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</si>
  <si>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</si>
  <si>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</si>
  <si>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</si>
  <si>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</si>
  <si>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</si>
  <si>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</si>
  <si>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</si>
  <si>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</si>
  <si>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</si>
  <si>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</si>
  <si>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</si>
  <si>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</si>
  <si>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</si>
  <si>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</si>
  <si>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</si>
  <si>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</si>
  <si>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</si>
  <si>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</si>
  <si>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</si>
  <si>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</si>
  <si>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</si>
  <si>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</si>
  <si>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</si>
  <si>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</si>
  <si>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</si>
  <si>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</si>
  <si>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</si>
  <si>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</si>
  <si>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</si>
  <si>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</si>
  <si>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</si>
  <si>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</si>
  <si>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</si>
  <si>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</si>
  <si>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</si>
  <si>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</si>
  <si>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</si>
  <si>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</si>
  <si>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</si>
  <si>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</si>
  <si>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</si>
  <si>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</si>
  <si>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</si>
  <si>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</si>
  <si>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</si>
  <si>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</si>
  <si>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</si>
  <si>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</si>
  <si>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</si>
  <si>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</si>
  <si>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</si>
  <si>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</si>
  <si>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</si>
  <si>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</si>
  <si>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</si>
  <si>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</si>
  <si>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</si>
  <si>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</si>
  <si>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</si>
  <si>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</si>
  <si>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</si>
  <si>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</si>
  <si>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</si>
  <si>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</si>
  <si>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</si>
  <si>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</si>
  <si>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</si>
  <si>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</si>
  <si>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</si>
  <si>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</si>
  <si>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</si>
  <si>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</si>
  <si>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</si>
  <si>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</si>
  <si>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</si>
  <si>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</si>
  <si>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</si>
  <si>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</si>
  <si>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</si>
  <si>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</si>
  <si>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</si>
  <si>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</si>
  <si>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</si>
  <si>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</si>
  <si>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</si>
  <si>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</si>
  <si>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</si>
  <si>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</si>
  <si>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</si>
  <si>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</si>
  <si>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</si>
  <si>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</si>
  <si>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</si>
  <si>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</si>
  <si>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</si>
  <si>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</si>
  <si>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</si>
  <si>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</si>
  <si>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</si>
  <si>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</si>
  <si>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</si>
  <si>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</si>
  <si>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</si>
  <si>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</si>
  <si>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</si>
  <si>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</si>
  <si>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</si>
  <si>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</si>
  <si>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</si>
  <si>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</si>
  <si>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</si>
  <si>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</si>
  <si>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</si>
  <si>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</si>
  <si>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</si>
  <si>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</si>
  <si>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</si>
  <si>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</si>
  <si>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</si>
  <si>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</si>
  <si>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</si>
  <si>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</si>
  <si>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</si>
  <si>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</si>
  <si>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</si>
  <si>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</si>
  <si>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</si>
  <si>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</si>
  <si>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</si>
  <si>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</si>
  <si>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</si>
  <si>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</si>
  <si>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</si>
  <si>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</si>
  <si>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</si>
  <si>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</si>
  <si>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</si>
  <si>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</si>
  <si>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</si>
  <si>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</si>
  <si>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</si>
  <si>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</si>
  <si>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</si>
  <si>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</si>
  <si>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</si>
  <si>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</si>
  <si>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</si>
  <si>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</si>
  <si>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</si>
  <si>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</si>
  <si>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</si>
  <si>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</si>
  <si>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</si>
  <si>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</si>
  <si>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</si>
  <si>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</si>
  <si>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</si>
  <si>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</si>
  <si>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</si>
  <si>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</si>
  <si>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</si>
  <si>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</si>
  <si>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</si>
  <si>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</si>
  <si>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</si>
  <si>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</si>
  <si>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</si>
  <si>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</si>
  <si>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</si>
  <si>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</si>
  <si>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</si>
  <si>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</si>
  <si>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</si>
  <si>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</si>
  <si>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</si>
  <si>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</si>
  <si>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</si>
  <si>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</si>
  <si>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</si>
  <si>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</si>
  <si>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</si>
  <si>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</si>
  <si>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</si>
  <si>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</si>
  <si>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</si>
  <si>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</si>
  <si>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</si>
  <si>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</si>
  <si>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</si>
  <si>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</si>
  <si>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</si>
  <si>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</si>
  <si>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</si>
  <si>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</si>
  <si>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</si>
  <si>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</si>
  <si>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</si>
  <si>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</si>
  <si>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</si>
  <si>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</si>
  <si>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</si>
  <si>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</si>
  <si>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</si>
  <si>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</si>
  <si>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</si>
  <si>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</si>
  <si>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</si>
  <si>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</si>
  <si>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</si>
  <si>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</si>
  <si>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</si>
  <si>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</si>
  <si>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</si>
  <si>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</si>
  <si>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</si>
  <si>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</si>
  <si>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</si>
  <si>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</si>
  <si>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</si>
  <si>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</si>
  <si>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</si>
  <si>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</si>
  <si>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</si>
  <si>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</si>
  <si>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</si>
  <si>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</si>
  <si>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</si>
  <si>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</si>
  <si>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</si>
  <si>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</si>
  <si>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</si>
  <si>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</si>
  <si>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</si>
  <si>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</si>
  <si>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</si>
  <si>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</si>
  <si>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</si>
  <si>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</si>
  <si>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</si>
  <si>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</si>
  <si>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</si>
  <si>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</si>
  <si>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</si>
  <si>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</si>
  <si>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</si>
  <si>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</si>
  <si>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</si>
  <si>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</si>
  <si>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</si>
  <si>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</si>
  <si>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</si>
  <si>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</si>
  <si>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</si>
  <si>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</si>
  <si>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</si>
  <si>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</si>
  <si>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</si>
  <si>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</si>
  <si>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</si>
  <si>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</si>
  <si>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</si>
  <si>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</si>
  <si>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</si>
  <si>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</si>
  <si>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</si>
  <si>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</si>
  <si>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</si>
  <si>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</si>
  <si>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</si>
  <si>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</si>
  <si>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</si>
  <si>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</si>
  <si>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</si>
  <si>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</si>
  <si>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</si>
  <si>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</si>
  <si>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</si>
  <si>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</si>
  <si>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</si>
  <si>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</si>
  <si>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</si>
  <si>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</si>
  <si>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</si>
  <si>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</si>
  <si>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</si>
  <si>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</si>
  <si>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</si>
  <si>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</si>
  <si>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</si>
  <si>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</si>
  <si>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</si>
  <si>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</si>
  <si>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</si>
  <si>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</si>
  <si>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</si>
  <si>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</si>
  <si>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</si>
  <si>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</si>
  <si>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</si>
  <si>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</si>
  <si>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</si>
  <si>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</si>
  <si>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</si>
  <si>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</si>
  <si>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</si>
  <si>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</si>
  <si>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</si>
  <si>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</si>
  <si>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</si>
  <si>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</si>
  <si>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</si>
  <si>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</si>
  <si>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</si>
  <si>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</si>
  <si>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</si>
  <si>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</si>
  <si>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</si>
  <si>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</si>
  <si>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</si>
  <si>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</si>
  <si>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</si>
  <si>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</si>
  <si>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</si>
  <si>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</si>
  <si>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</si>
  <si>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</si>
  <si>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</si>
  <si>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</si>
  <si>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</si>
  <si>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</si>
  <si>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</si>
  <si>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</si>
  <si>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</si>
  <si>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</si>
  <si>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</si>
  <si>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</si>
  <si>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</si>
  <si>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</si>
  <si>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</si>
  <si>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</si>
  <si>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</si>
  <si>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</si>
  <si>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</si>
  <si>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</si>
  <si>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</si>
  <si>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</si>
  <si>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</si>
  <si>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</si>
  <si>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</si>
  <si>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</si>
  <si>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</si>
  <si>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</si>
  <si>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</si>
  <si>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</si>
  <si>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</si>
  <si>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</si>
  <si>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</si>
  <si>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</si>
  <si>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</si>
  <si>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</si>
  <si>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</si>
  <si>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</si>
  <si>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</si>
  <si>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</si>
  <si>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</si>
  <si>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</si>
  <si>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</si>
  <si>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</si>
  <si>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</si>
  <si>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</si>
  <si>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</si>
  <si>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</si>
  <si>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</si>
  <si>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</si>
  <si>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</si>
  <si>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</si>
  <si>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</si>
  <si>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</si>
  <si>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</si>
  <si>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</si>
  <si>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</si>
  <si>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</si>
  <si>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</si>
  <si>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</si>
  <si>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</si>
  <si>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</si>
  <si>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</si>
  <si>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</si>
  <si>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</si>
  <si>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</si>
  <si>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</si>
  <si>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</si>
  <si>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</si>
  <si>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</si>
  <si>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</si>
  <si>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</si>
  <si>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</si>
  <si>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</si>
  <si>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</si>
  <si>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</si>
  <si>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</si>
  <si>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</si>
  <si>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</si>
  <si>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</si>
  <si>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</si>
  <si>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</si>
  <si>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</si>
  <si>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</si>
  <si>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</si>
  <si>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</si>
  <si>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</si>
  <si>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</si>
  <si>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</si>
  <si>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</si>
  <si>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</si>
  <si>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</si>
  <si>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</si>
  <si>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</si>
  <si>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</si>
  <si>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</si>
  <si>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</si>
  <si>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</si>
  <si>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</si>
  <si>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</si>
  <si>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</si>
  <si>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</si>
  <si>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</si>
  <si>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</si>
  <si>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</si>
  <si>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</si>
  <si>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</si>
  <si>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</si>
  <si>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</si>
  <si>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</si>
  <si>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</si>
  <si>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</si>
  <si>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</si>
  <si>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</si>
  <si>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</si>
  <si>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</si>
  <si>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</si>
  <si>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</si>
  <si>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</si>
  <si>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</si>
  <si>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</si>
  <si>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</si>
  <si>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</si>
  <si>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</si>
  <si>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</si>
  <si>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</si>
  <si>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</si>
  <si>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</si>
  <si>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</si>
  <si>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</si>
  <si>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</si>
  <si>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</si>
  <si>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</si>
  <si>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</si>
  <si>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</si>
  <si>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</si>
  <si>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</si>
  <si>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</si>
  <si>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</si>
  <si>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</si>
  <si>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</si>
  <si>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</si>
  <si>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</si>
  <si>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</si>
  <si>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</si>
  <si>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</si>
  <si>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</si>
  <si>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</si>
  <si>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</si>
  <si>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</si>
  <si>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</si>
  <si>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</si>
  <si>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</si>
  <si>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</si>
  <si>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</si>
  <si>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</si>
  <si>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</si>
  <si>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</si>
  <si>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</si>
  <si>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</si>
  <si>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</si>
  <si>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</si>
  <si>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</si>
  <si>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</si>
  <si>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</si>
  <si>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</si>
  <si>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</si>
  <si>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</si>
  <si>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</si>
  <si>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</si>
  <si>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</si>
  <si>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</si>
  <si>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</si>
  <si>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</si>
  <si>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</si>
  <si>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</si>
  <si>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</si>
  <si>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</si>
  <si>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</si>
  <si>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</si>
  <si>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</si>
  <si>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</si>
  <si>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</si>
  <si>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</si>
  <si>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</si>
  <si>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</si>
  <si>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</si>
  <si>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</si>
  <si>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</si>
  <si>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</si>
  <si>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</si>
  <si>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</si>
  <si>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</si>
  <si>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</si>
  <si>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</si>
  <si>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</si>
  <si>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</si>
  <si>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</si>
  <si>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</si>
  <si>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</si>
  <si>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</si>
  <si>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</si>
  <si>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</si>
  <si>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</si>
  <si>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</si>
  <si>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</si>
  <si>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</si>
  <si>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</si>
  <si>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</si>
  <si>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</si>
  <si>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</si>
  <si>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</si>
  <si>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</si>
  <si>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</si>
  <si>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</si>
  <si>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</si>
  <si>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</si>
  <si>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</si>
  <si>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</si>
  <si>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</si>
  <si>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</si>
  <si>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</si>
  <si>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</si>
  <si>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</si>
  <si>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</si>
  <si>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</si>
  <si>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</si>
  <si>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</si>
  <si>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</si>
  <si>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</si>
  <si>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</si>
  <si>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</si>
  <si>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</si>
  <si>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</si>
  <si>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</si>
  <si>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</si>
  <si>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</si>
  <si>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</si>
  <si>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</si>
  <si>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</si>
  <si>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</si>
  <si>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</si>
  <si>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</si>
  <si>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</si>
  <si>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</si>
  <si>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</si>
  <si>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</si>
  <si>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</si>
  <si>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</si>
  <si>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</si>
  <si>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</si>
  <si>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</si>
  <si>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</si>
  <si>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</si>
  <si>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</si>
  <si>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</si>
  <si>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</si>
  <si>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</si>
  <si>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</si>
  <si>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</si>
  <si>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</si>
  <si>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</si>
  <si>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</si>
  <si>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</si>
  <si>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</si>
  <si>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</si>
  <si>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</si>
  <si>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</si>
  <si>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</si>
  <si>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</si>
  <si>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</si>
  <si>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</si>
  <si>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</si>
  <si>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</si>
  <si>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</si>
  <si>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</si>
  <si>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</si>
  <si>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</si>
  <si>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</si>
  <si>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</si>
  <si>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</si>
  <si>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</si>
  <si>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</si>
  <si>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</si>
  <si>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</si>
  <si>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</si>
  <si>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</si>
  <si>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</si>
  <si>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</si>
  <si>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</si>
  <si>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</si>
  <si>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</si>
  <si>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</si>
  <si>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</si>
  <si>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</si>
  <si>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</si>
  <si>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</si>
  <si>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</si>
  <si>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</si>
  <si>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</si>
  <si>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</si>
  <si>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</si>
  <si>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</si>
  <si>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</si>
  <si>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</si>
  <si>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</si>
  <si>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</si>
  <si>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</si>
  <si>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</si>
  <si>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</si>
  <si>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</si>
  <si>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</si>
  <si>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</si>
  <si>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</si>
  <si>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</si>
  <si>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</si>
  <si>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</si>
  <si>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</si>
  <si>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</si>
  <si>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</si>
  <si>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</si>
  <si>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</si>
  <si>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</si>
  <si>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</si>
  <si>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</si>
  <si>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</si>
  <si>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</si>
  <si>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</si>
  <si>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</si>
  <si>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</si>
  <si>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</si>
  <si>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</si>
  <si>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</si>
  <si>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</si>
  <si>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</si>
  <si>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</si>
  <si>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</si>
  <si>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</si>
  <si>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</si>
  <si>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</si>
  <si>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</si>
  <si>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</si>
  <si>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</si>
  <si>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</si>
  <si>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</si>
  <si>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</si>
  <si>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</si>
  <si>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</si>
  <si>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</si>
  <si>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</si>
  <si>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</si>
  <si>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</si>
  <si>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</si>
  <si>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</si>
  <si>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</si>
  <si>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</si>
  <si>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</si>
  <si>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</si>
  <si>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</si>
  <si>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</si>
  <si>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</si>
  <si>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</si>
  <si>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</si>
  <si>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</si>
  <si>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</si>
  <si>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</si>
  <si>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</si>
  <si>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</si>
  <si>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</si>
  <si>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</si>
  <si>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</si>
  <si>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</si>
  <si>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</si>
  <si>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</si>
  <si>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</si>
  <si>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</si>
  <si>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</si>
  <si>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</si>
  <si>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</si>
  <si>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</si>
  <si>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</si>
  <si>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</si>
  <si>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</si>
  <si>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</si>
  <si>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</si>
  <si>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</si>
  <si>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</si>
  <si>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</si>
  <si>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</si>
  <si>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</si>
  <si>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</si>
  <si>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</si>
  <si>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</si>
  <si>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</si>
  <si>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</si>
  <si>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</si>
  <si>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</si>
  <si>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</si>
  <si>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</si>
  <si>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</si>
  <si>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</si>
  <si>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</si>
  <si>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</si>
  <si>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</si>
  <si>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</si>
  <si>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</si>
  <si>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</si>
  <si>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</si>
  <si>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</si>
  <si>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</si>
  <si>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</si>
  <si>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</si>
  <si>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</si>
  <si>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</si>
  <si>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</si>
  <si>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</si>
  <si>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</si>
  <si>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</si>
  <si>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</si>
  <si>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</si>
  <si>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</si>
  <si>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</si>
  <si>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</si>
  <si>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</si>
  <si>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</si>
  <si>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</si>
  <si>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</si>
  <si>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</si>
  <si>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</si>
  <si>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</si>
  <si>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</si>
  <si>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</si>
  <si>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</si>
  <si>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</si>
  <si>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</si>
  <si>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</si>
  <si>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</si>
  <si>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</si>
  <si>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</si>
  <si>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</si>
  <si>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</si>
  <si>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</si>
  <si>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</si>
  <si>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</si>
  <si>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</si>
  <si>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</si>
  <si>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</si>
  <si>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</si>
  <si>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</si>
  <si>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</si>
  <si>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</si>
  <si>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</si>
  <si>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</si>
  <si>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</si>
  <si>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</si>
  <si>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</si>
  <si>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</si>
  <si>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</si>
  <si>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</si>
  <si>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</si>
  <si>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</si>
  <si>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</si>
  <si>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</si>
  <si>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</si>
  <si>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</si>
  <si>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</si>
  <si>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</si>
  <si>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</si>
  <si>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</si>
  <si>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</si>
  <si>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</si>
  <si>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</si>
  <si>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</si>
  <si>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</si>
  <si>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</si>
  <si>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</si>
  <si>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</si>
  <si>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</si>
  <si>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</si>
  <si>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</si>
  <si>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</si>
  <si>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</si>
  <si>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</si>
  <si>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</si>
  <si>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</si>
  <si>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</si>
  <si>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</si>
  <si>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</si>
  <si>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</si>
  <si>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</si>
  <si>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</si>
  <si>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</si>
  <si>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</si>
  <si>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</si>
  <si>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</si>
  <si>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</si>
  <si>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</si>
  <si>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</si>
  <si>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</si>
  <si>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</si>
  <si>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</si>
  <si>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</si>
  <si>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</si>
  <si>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</si>
  <si>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</si>
  <si>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</si>
  <si>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</si>
  <si>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</si>
  <si>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</si>
  <si>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</si>
  <si>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</si>
  <si>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</si>
  <si>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</si>
  <si>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</si>
  <si>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</si>
  <si>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</si>
  <si>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</si>
  <si>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</si>
  <si>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</si>
  <si>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</si>
  <si>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</si>
  <si>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</si>
  <si>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</si>
  <si>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</si>
  <si>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</si>
  <si>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</si>
  <si>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</si>
  <si>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</si>
  <si>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</si>
  <si>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</si>
  <si>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</si>
  <si>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</si>
  <si>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</si>
  <si>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</si>
  <si>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</si>
  <si>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</si>
  <si>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</si>
  <si>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</si>
  <si>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</si>
  <si>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</si>
  <si>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</si>
  <si>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</si>
  <si>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</si>
  <si>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</si>
  <si>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</si>
  <si>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</si>
  <si>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</si>
  <si>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</si>
  <si>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</si>
  <si>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</si>
  <si>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</si>
  <si>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</si>
  <si>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</si>
  <si>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</si>
  <si>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</si>
  <si>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</si>
  <si>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</si>
  <si>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</si>
  <si>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</si>
  <si>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</si>
  <si>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</si>
  <si>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</si>
  <si>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</si>
  <si>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</si>
  <si>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</si>
  <si>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</si>
  <si>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</si>
  <si>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</si>
  <si>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</si>
  <si>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</si>
  <si>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</si>
  <si>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</si>
  <si>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</si>
  <si>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</si>
  <si>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</si>
  <si>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</si>
  <si>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</si>
  <si>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</si>
  <si>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</si>
  <si>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</si>
  <si>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</si>
  <si>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</si>
  <si>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</si>
  <si>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</si>
  <si>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</si>
  <si>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</si>
  <si>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</si>
  <si>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</si>
  <si>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</si>
  <si>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</si>
  <si>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</si>
  <si>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</si>
  <si>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</si>
  <si>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</si>
  <si>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</si>
  <si>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</si>
  <si>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</si>
  <si>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</si>
  <si>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</si>
  <si>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</si>
  <si>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</si>
  <si>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</si>
  <si>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</si>
  <si>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</si>
  <si>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</si>
  <si>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</si>
  <si>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</si>
  <si>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</si>
  <si>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</si>
  <si>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</si>
  <si>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</si>
  <si>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</si>
  <si>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</si>
  <si>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</si>
  <si>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</si>
  <si>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</si>
  <si>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</si>
  <si>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</si>
  <si>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</si>
  <si>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</si>
  <si>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</si>
  <si>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</si>
  <si>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</si>
  <si>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</si>
  <si>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</si>
  <si>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</si>
  <si>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</si>
  <si>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</si>
  <si>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</si>
  <si>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</si>
  <si>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</si>
  <si>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</si>
  <si>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</si>
  <si>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</si>
  <si>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</si>
  <si>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</si>
  <si>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</si>
  <si>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</si>
  <si>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</si>
  <si>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</si>
  <si>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</si>
  <si>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</si>
  <si>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</si>
  <si>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</si>
  <si>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</si>
  <si>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</si>
  <si>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</si>
  <si>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</si>
  <si>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</si>
  <si>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</si>
  <si>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</si>
  <si>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</si>
  <si>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</si>
  <si>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</si>
  <si>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</si>
  <si>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</si>
  <si>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</si>
  <si>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</si>
  <si>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</si>
  <si>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</si>
  <si>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</si>
  <si>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</si>
  <si>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</si>
  <si>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</si>
  <si>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</si>
  <si>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</si>
  <si>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</si>
  <si>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</si>
  <si>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</si>
  <si>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</si>
  <si>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</si>
  <si>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</si>
  <si>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</si>
  <si>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</si>
  <si>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</si>
  <si>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</si>
  <si>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</si>
  <si>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</si>
  <si>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</si>
  <si>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</si>
  <si>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</si>
  <si>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</si>
  <si>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</si>
  <si>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</si>
  <si>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</si>
  <si>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</si>
  <si>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</si>
  <si>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</si>
  <si>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</si>
  <si>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</si>
  <si>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</si>
  <si>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</si>
  <si>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</si>
  <si>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</si>
  <si>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</si>
  <si>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</si>
  <si>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</si>
  <si>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</si>
  <si>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</si>
  <si>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</si>
  <si>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</si>
  <si>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</si>
  <si>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</si>
  <si>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</si>
  <si>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</si>
  <si>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</si>
  <si>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</si>
  <si>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</si>
  <si>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</si>
  <si>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</si>
  <si>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</si>
  <si>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</si>
  <si>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</si>
  <si>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</si>
  <si>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</si>
  <si>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</si>
  <si>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</si>
  <si>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</si>
  <si>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</si>
  <si>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</si>
  <si>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</si>
  <si>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</si>
  <si>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</si>
  <si>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</si>
  <si>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</si>
  <si>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</si>
  <si>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</si>
  <si>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</si>
  <si>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</si>
  <si>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</si>
  <si>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</si>
  <si>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</si>
  <si>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</si>
  <si>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</si>
  <si>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</si>
  <si>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</si>
  <si>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</si>
  <si>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</si>
  <si>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</si>
  <si>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</si>
  <si>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</si>
  <si>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</si>
  <si>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</si>
  <si>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</si>
  <si>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</si>
  <si>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</si>
  <si>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</si>
  <si>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</si>
  <si>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</si>
  <si>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</si>
  <si>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</si>
  <si>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</si>
  <si>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</si>
  <si>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</si>
  <si>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</si>
  <si>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</si>
  <si>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</si>
  <si>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</si>
  <si>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</si>
  <si>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</si>
  <si>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</si>
  <si>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</si>
  <si>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</si>
  <si>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</si>
  <si>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</si>
  <si>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</si>
  <si>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</si>
  <si>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</si>
  <si>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</si>
  <si>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</si>
  <si>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</si>
  <si>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</si>
  <si>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</si>
  <si>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</si>
  <si>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</si>
  <si>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</si>
  <si>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</si>
  <si>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</si>
  <si>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</si>
  <si>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</si>
  <si>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</si>
  <si>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</si>
  <si>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</si>
  <si>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</si>
  <si>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</si>
  <si>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</si>
  <si>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</si>
  <si>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</si>
  <si>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</si>
  <si>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</si>
  <si>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</si>
  <si>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</si>
  <si>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</si>
  <si>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</si>
  <si>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</si>
  <si>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</si>
  <si>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</si>
  <si>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</si>
  <si>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</si>
  <si>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</si>
  <si>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</si>
  <si>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</si>
  <si>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</si>
  <si>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</si>
  <si>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</si>
  <si>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</si>
  <si>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</si>
  <si>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</si>
  <si>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</si>
  <si>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</si>
  <si>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</si>
  <si>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</si>
  <si>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</si>
  <si>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</si>
  <si>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</si>
  <si>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</si>
  <si>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</si>
  <si>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</si>
  <si>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</si>
  <si>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</si>
  <si>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</si>
  <si>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</si>
  <si>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</si>
  <si>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</si>
  <si>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</si>
  <si>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</si>
  <si>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</si>
  <si>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</si>
  <si>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</si>
  <si>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</si>
  <si>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</si>
  <si>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</si>
  <si>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</si>
  <si>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</si>
  <si>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</si>
  <si>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</si>
  <si>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</si>
  <si>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</si>
  <si>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</si>
  <si>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</si>
  <si>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</si>
  <si>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</si>
  <si>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</si>
  <si>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</si>
  <si>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</si>
  <si>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</si>
  <si>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</si>
  <si>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</si>
  <si>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</si>
  <si>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</si>
  <si>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</si>
  <si>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</si>
  <si>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</si>
  <si>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</si>
  <si>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</si>
  <si>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</si>
  <si>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</si>
  <si>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</si>
  <si>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</si>
  <si>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</si>
  <si>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</si>
  <si>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</si>
  <si>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</si>
  <si>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</si>
  <si>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</si>
  <si>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</si>
  <si>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</si>
  <si>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</si>
  <si>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</si>
  <si>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</si>
  <si>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</si>
  <si>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</si>
  <si>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</si>
  <si>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</si>
  <si>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</si>
  <si>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</si>
  <si>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</si>
  <si>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</si>
  <si>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</si>
  <si>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</si>
  <si>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</si>
  <si>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</si>
  <si>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</si>
  <si>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</si>
  <si>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</si>
  <si>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</si>
  <si>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</si>
  <si>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</si>
  <si>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</si>
  <si>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</si>
  <si>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</si>
  <si>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</si>
  <si>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</si>
  <si>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</si>
  <si>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</si>
  <si>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</si>
  <si>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</si>
  <si>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</si>
  <si>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</si>
  <si>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</si>
  <si>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</si>
  <si>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</si>
  <si>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</si>
  <si>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</si>
  <si>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</si>
  <si>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</si>
  <si>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</si>
  <si>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</si>
  <si>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</si>
  <si>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</si>
  <si>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</si>
  <si>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</si>
  <si>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</si>
  <si>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</si>
  <si>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</si>
  <si>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</si>
  <si>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</si>
  <si>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</si>
  <si>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</si>
  <si>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</si>
  <si>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</si>
  <si>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</si>
  <si>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</si>
  <si>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</si>
  <si>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</si>
  <si>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</si>
  <si>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</si>
  <si>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</si>
  <si>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</si>
  <si>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</si>
  <si>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</si>
  <si>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</si>
  <si>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</si>
  <si>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</si>
  <si>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</si>
  <si>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</si>
  <si>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</si>
  <si>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</si>
  <si>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</si>
  <si>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</si>
  <si>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</si>
  <si>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</si>
  <si>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</si>
  <si>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</si>
  <si>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</si>
  <si>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</si>
  <si>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</si>
  <si>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</si>
  <si>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</si>
  <si>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</si>
  <si>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</si>
  <si>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</si>
  <si>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</si>
  <si>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</si>
  <si>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</si>
  <si>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</si>
  <si>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</si>
  <si>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</si>
  <si>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</si>
  <si>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</si>
  <si>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</si>
  <si>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</si>
  <si>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</si>
  <si>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</si>
  <si>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</si>
  <si>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</si>
  <si>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</si>
  <si>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</si>
  <si>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</si>
  <si>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</si>
  <si>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</si>
  <si>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</si>
  <si>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</si>
  <si>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</si>
  <si>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</si>
  <si>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</si>
  <si>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</si>
  <si>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</si>
  <si>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</si>
  <si>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</si>
  <si>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</si>
  <si>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</si>
  <si>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</si>
  <si>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</si>
  <si>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</si>
  <si>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</si>
  <si>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</si>
  <si>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</si>
  <si>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</si>
  <si>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</si>
  <si>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</si>
  <si>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</si>
  <si>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</si>
  <si>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</si>
  <si>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</si>
  <si>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</si>
  <si>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</si>
  <si>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</si>
  <si>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</si>
  <si>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</si>
  <si>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</si>
  <si>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</si>
  <si>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</si>
  <si>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</si>
  <si>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</si>
  <si>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</si>
  <si>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</si>
  <si>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</si>
  <si>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</si>
  <si>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</si>
  <si>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</si>
  <si>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</si>
  <si>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</si>
  <si>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</si>
  <si>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</si>
  <si>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</si>
  <si>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</si>
  <si>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</si>
  <si>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</si>
  <si>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</si>
  <si>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</si>
  <si>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</si>
  <si>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</si>
  <si>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</si>
  <si>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</si>
  <si>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</si>
  <si>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</si>
  <si>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</si>
  <si>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</si>
  <si>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</si>
  <si>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</si>
  <si>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</si>
  <si>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</si>
  <si>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</si>
  <si>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</si>
  <si>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</si>
  <si>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</si>
  <si>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</si>
  <si>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</si>
  <si>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</si>
  <si>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</si>
  <si>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</si>
  <si>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</si>
  <si>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</si>
  <si>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</si>
  <si>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</si>
  <si>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</si>
  <si>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</si>
  <si>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</si>
  <si>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</si>
  <si>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</si>
  <si>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</si>
  <si>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</si>
  <si>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</si>
  <si>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</si>
  <si>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</si>
  <si>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</si>
  <si>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</si>
  <si>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</si>
  <si>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</si>
  <si>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</si>
  <si>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</si>
  <si>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</si>
  <si>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</si>
  <si>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</si>
  <si>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</si>
  <si>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</si>
  <si>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</si>
  <si>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</si>
  <si>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</si>
  <si>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</si>
  <si>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</si>
  <si>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</si>
  <si>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</si>
  <si>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</si>
  <si>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</si>
  <si>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</si>
  <si>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</si>
  <si>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</si>
  <si>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</si>
  <si>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</si>
  <si>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</si>
  <si>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</si>
  <si>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</si>
  <si>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</si>
  <si>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</si>
  <si>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</si>
  <si>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</si>
  <si>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</si>
  <si>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</si>
  <si>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</si>
  <si>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</si>
  <si>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</si>
  <si>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</si>
  <si>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</si>
  <si>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</si>
  <si>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</si>
  <si>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</si>
  <si>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</si>
  <si>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</si>
  <si>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</si>
  <si>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</si>
  <si>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</si>
  <si>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</si>
  <si>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</si>
  <si>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</si>
  <si>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</si>
  <si>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</si>
  <si>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</si>
  <si>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</si>
  <si>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</si>
  <si>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</si>
  <si>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</si>
  <si>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</si>
  <si>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</si>
  <si>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</si>
  <si>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</si>
  <si>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</si>
  <si>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</si>
  <si>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</si>
  <si>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</si>
  <si>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</si>
  <si>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</si>
  <si>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</si>
  <si>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</si>
  <si>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</si>
  <si>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</si>
  <si>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</si>
  <si>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</si>
  <si>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</si>
  <si>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</si>
  <si>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</si>
  <si>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</si>
  <si>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</si>
  <si>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</si>
  <si>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</si>
  <si>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</si>
  <si>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</si>
  <si>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</si>
  <si>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</si>
  <si>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</si>
  <si>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</si>
  <si>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</si>
  <si>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</si>
  <si>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</si>
  <si>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</si>
  <si>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</si>
  <si>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</si>
  <si>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</si>
  <si>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</si>
  <si>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</si>
  <si>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</si>
  <si>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</si>
  <si>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</si>
  <si>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</si>
  <si>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</si>
  <si>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</si>
  <si>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</si>
  <si>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</si>
  <si>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</si>
  <si>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</si>
  <si>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</si>
  <si>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</si>
  <si>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</si>
  <si>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</si>
  <si>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</si>
  <si>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</si>
  <si>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</si>
  <si>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</si>
  <si>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</si>
  <si>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</si>
  <si>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</si>
  <si>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</si>
  <si>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</si>
  <si>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</si>
  <si>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</si>
  <si>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</si>
  <si>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</si>
  <si>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</si>
  <si>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</si>
  <si>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</si>
  <si>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</si>
  <si>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</si>
  <si>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</si>
  <si>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</si>
  <si>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</si>
  <si>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</si>
  <si>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</si>
  <si>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</si>
  <si>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</si>
  <si>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</si>
  <si>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</si>
  <si>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</si>
  <si>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</si>
  <si>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</si>
  <si>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</si>
  <si>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</si>
  <si>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</si>
  <si>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</si>
  <si>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</si>
  <si>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</si>
  <si>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</si>
  <si>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</si>
  <si>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</si>
  <si>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</si>
  <si>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</si>
  <si>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</si>
  <si>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</si>
  <si>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</si>
  <si>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</si>
  <si>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</si>
  <si>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</si>
  <si>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</si>
  <si>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</si>
  <si>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</si>
  <si>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</si>
  <si>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</si>
  <si>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</si>
  <si>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</si>
  <si>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</si>
  <si>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</si>
  <si>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</si>
  <si>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</si>
  <si>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</si>
  <si>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</si>
  <si>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</si>
  <si>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</si>
  <si>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</si>
  <si>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</si>
  <si>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</si>
  <si>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</si>
  <si>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</si>
  <si>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</si>
  <si>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</si>
  <si>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</si>
  <si>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</si>
  <si>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</si>
  <si>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</si>
  <si>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</si>
  <si>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</si>
  <si>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</si>
  <si>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</si>
  <si>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</si>
  <si>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</si>
  <si>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</si>
  <si>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</si>
  <si>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</si>
  <si>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</si>
  <si>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</si>
  <si>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</si>
  <si>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</si>
  <si>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</si>
  <si>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</si>
  <si>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</si>
  <si>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</si>
  <si>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</si>
  <si>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</si>
  <si>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</si>
  <si>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</si>
  <si>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</si>
  <si>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</si>
  <si>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</si>
  <si>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</si>
  <si>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</si>
  <si>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</si>
  <si>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</si>
  <si>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</si>
  <si>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</si>
  <si>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</si>
  <si>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</si>
  <si>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</si>
  <si>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</si>
  <si>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</si>
  <si>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</si>
  <si>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</si>
  <si>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</si>
  <si>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</si>
  <si>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</si>
  <si>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</si>
  <si>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</si>
  <si>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</si>
  <si>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</si>
  <si>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</si>
  <si>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</si>
  <si>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</si>
  <si>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</si>
  <si>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</si>
  <si>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</si>
  <si>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</si>
  <si>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</si>
  <si>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</si>
  <si>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</si>
  <si>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</si>
  <si>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</si>
  <si>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</si>
  <si>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</si>
  <si>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</si>
  <si>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</si>
  <si>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</si>
  <si>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</si>
  <si>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</si>
  <si>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</si>
  <si>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</si>
  <si>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</si>
  <si>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</si>
  <si>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</si>
  <si>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</si>
  <si>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</si>
  <si>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</si>
  <si>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</si>
  <si>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</si>
  <si>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</si>
  <si>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</si>
  <si>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</si>
  <si>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</si>
  <si>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</si>
  <si>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</si>
  <si>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</si>
  <si>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</si>
  <si>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</si>
  <si>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</si>
  <si>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</si>
  <si>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</si>
  <si>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</si>
  <si>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</si>
  <si>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</si>
  <si>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</si>
  <si>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</si>
  <si>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</si>
  <si>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</si>
  <si>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</si>
  <si>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</si>
  <si>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</si>
  <si>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</si>
  <si>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</si>
  <si>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</si>
  <si>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</si>
  <si>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</si>
  <si>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</si>
  <si>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</si>
  <si>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</si>
  <si>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</si>
  <si>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</si>
  <si>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</si>
  <si>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</si>
  <si>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</si>
  <si>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</si>
  <si>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</si>
  <si>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</si>
  <si>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</si>
  <si>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</si>
  <si>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</si>
  <si>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</si>
  <si>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</si>
  <si>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</si>
  <si>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</si>
  <si>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</si>
  <si>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</si>
  <si>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</si>
  <si>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</si>
  <si>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</si>
  <si>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</si>
  <si>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</si>
  <si>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</si>
  <si>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</si>
  <si>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</si>
  <si>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</si>
  <si>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</si>
  <si>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</si>
  <si>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</si>
  <si>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</si>
  <si>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</si>
  <si>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</si>
  <si>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</si>
  <si>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</si>
  <si>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</si>
  <si>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</si>
  <si>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</si>
  <si>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</si>
  <si>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</si>
  <si>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</si>
  <si>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</si>
  <si>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</si>
  <si>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</si>
  <si>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</si>
  <si>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</si>
  <si>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</si>
  <si>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</si>
  <si>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</si>
  <si>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</si>
  <si>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</si>
  <si>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</si>
  <si>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</si>
  <si>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</si>
  <si>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</si>
  <si>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</si>
  <si>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</si>
  <si>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</si>
  <si>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</si>
  <si>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</si>
  <si>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</si>
  <si>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</si>
  <si>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</si>
  <si>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</si>
  <si>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</si>
  <si>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</si>
  <si>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</si>
  <si>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</si>
  <si>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</si>
  <si>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</si>
  <si>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</si>
  <si>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</si>
  <si>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</si>
  <si>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</si>
  <si>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</si>
  <si>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</si>
  <si>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</si>
  <si>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</si>
  <si>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</si>
  <si>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</si>
  <si>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</si>
  <si>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</si>
  <si>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</si>
  <si>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</si>
  <si>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</si>
  <si>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</si>
  <si>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</si>
  <si>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</si>
  <si>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</si>
  <si>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</si>
  <si>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</si>
  <si>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</si>
  <si>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</si>
  <si>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</si>
  <si>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</si>
  <si>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</si>
  <si>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</si>
  <si>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</si>
  <si>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</si>
  <si>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</si>
  <si>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</si>
  <si>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</si>
  <si>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</si>
  <si>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</si>
  <si>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</si>
  <si>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</si>
  <si>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</si>
  <si>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</si>
  <si>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</si>
  <si>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</si>
  <si>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</si>
  <si>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</si>
  <si>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</si>
  <si>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</si>
  <si>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</si>
  <si>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</si>
  <si>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</si>
  <si>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</si>
  <si>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</si>
  <si>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</si>
  <si>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</si>
  <si>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</si>
  <si>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</si>
  <si>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</si>
  <si>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</si>
  <si>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</si>
  <si>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</si>
  <si>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</si>
  <si>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</si>
  <si>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</si>
  <si>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</si>
  <si>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</si>
  <si>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</si>
  <si>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</si>
  <si>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</si>
  <si>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</si>
  <si>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</si>
  <si>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</si>
  <si>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</si>
  <si>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</si>
  <si>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</si>
  <si>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</si>
  <si>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</si>
  <si>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</si>
  <si>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</si>
  <si>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</si>
  <si>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</si>
  <si>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</si>
  <si>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</si>
  <si>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</si>
  <si>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</si>
  <si>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</si>
  <si>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</si>
  <si>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</si>
  <si>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</si>
  <si>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</si>
  <si>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</si>
  <si>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</si>
  <si>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</si>
  <si>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</si>
  <si>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</si>
  <si>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</si>
  <si>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</si>
  <si>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</si>
  <si>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</si>
  <si>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</si>
  <si>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</si>
  <si>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</si>
  <si>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</si>
  <si>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</si>
  <si>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</si>
  <si>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</si>
  <si>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</si>
  <si>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</si>
  <si>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</si>
  <si>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</si>
  <si>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</si>
  <si>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</si>
  <si>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</si>
  <si>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</si>
  <si>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</si>
  <si>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</si>
  <si>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</si>
  <si>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</si>
  <si>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</si>
  <si>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</si>
  <si>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</si>
  <si>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</si>
  <si>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</si>
  <si>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</si>
  <si>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</si>
  <si>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</si>
  <si>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</si>
  <si>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</si>
  <si>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</si>
  <si>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</si>
  <si>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</si>
  <si>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</si>
  <si>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</si>
  <si>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</si>
  <si>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</si>
  <si>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</si>
  <si>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</si>
  <si>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</si>
  <si>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</si>
  <si>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</si>
  <si>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</si>
  <si>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</si>
  <si>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</si>
  <si>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</si>
  <si>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</si>
  <si>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</si>
  <si>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</si>
  <si>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</si>
  <si>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</si>
  <si>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</si>
  <si>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</si>
  <si>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</si>
  <si>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</si>
  <si>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</si>
  <si>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</si>
  <si>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</si>
  <si>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</si>
  <si>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</si>
  <si>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</si>
  <si>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</si>
  <si>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</si>
  <si>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</si>
  <si>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</si>
  <si>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</si>
  <si>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</si>
  <si>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</si>
  <si>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</si>
  <si>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</si>
  <si>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</si>
  <si>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</si>
  <si>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</si>
  <si>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</si>
  <si>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</si>
  <si>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</si>
  <si>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</si>
  <si>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</si>
  <si>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</si>
  <si>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</si>
  <si>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</si>
  <si>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</si>
  <si>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</si>
  <si>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</si>
  <si>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</si>
  <si>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</si>
  <si>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</si>
  <si>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</si>
  <si>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</si>
  <si>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</si>
  <si>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</si>
  <si>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</si>
  <si>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</si>
  <si>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</si>
  <si>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</si>
  <si>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</si>
  <si>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</si>
  <si>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</si>
  <si>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</si>
  <si>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</si>
  <si>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</si>
  <si>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</si>
  <si>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</si>
  <si>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</si>
  <si>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</si>
  <si>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</si>
  <si>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</si>
  <si>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</si>
  <si>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</si>
  <si>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</si>
  <si>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</si>
  <si>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</si>
  <si>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</si>
  <si>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</si>
  <si>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</si>
  <si>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</si>
  <si>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</si>
  <si>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</si>
  <si>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</si>
  <si>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</si>
  <si>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</si>
  <si>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</si>
  <si>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</si>
  <si>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</si>
  <si>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</si>
  <si>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</si>
  <si>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</si>
  <si>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</si>
  <si>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</si>
  <si>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</si>
  <si>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</si>
  <si>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</si>
  <si>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</si>
  <si>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</si>
  <si>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</si>
  <si>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</si>
  <si>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</si>
  <si>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</si>
  <si>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</si>
  <si>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</si>
  <si>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</si>
  <si>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</si>
  <si>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</si>
  <si>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</si>
  <si>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</si>
  <si>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</si>
  <si>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</si>
  <si>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</si>
  <si>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</si>
  <si>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</si>
  <si>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</si>
  <si>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</si>
  <si>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</si>
  <si>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</si>
  <si>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</si>
  <si>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</si>
  <si>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</si>
  <si>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</si>
  <si>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</si>
  <si>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</si>
  <si>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</si>
  <si>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</si>
  <si>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</si>
  <si>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</si>
  <si>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</si>
  <si>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</si>
  <si>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</si>
  <si>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</si>
  <si>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</si>
  <si>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</si>
  <si>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</si>
  <si>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</si>
  <si>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</si>
  <si>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</si>
  <si>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</si>
  <si>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</si>
  <si>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</si>
  <si>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</si>
  <si>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</si>
  <si>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</si>
  <si>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</si>
  <si>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</si>
  <si>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</si>
  <si>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</si>
  <si>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</si>
  <si>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</si>
  <si>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</si>
  <si>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</si>
  <si>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</si>
  <si>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</si>
  <si>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</si>
  <si>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</si>
  <si>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</si>
  <si>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</si>
  <si>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</si>
  <si>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</si>
  <si>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</si>
  <si>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</si>
  <si>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</si>
  <si>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</si>
  <si>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</si>
  <si>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</si>
  <si>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</si>
  <si>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</si>
  <si>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</si>
  <si>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</si>
  <si>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</si>
  <si>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</si>
  <si>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</si>
  <si>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</si>
  <si>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</si>
  <si>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</si>
  <si>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</si>
  <si>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</si>
  <si>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</si>
  <si>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</si>
  <si>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</si>
  <si>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</si>
  <si>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</si>
  <si>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</si>
  <si>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</si>
  <si>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</si>
  <si>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</si>
  <si>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</si>
  <si>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</si>
  <si>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</si>
  <si>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</si>
  <si>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</si>
  <si>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</si>
  <si>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</si>
  <si>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</si>
  <si>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</si>
  <si>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</si>
  <si>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</si>
  <si>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</si>
  <si>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</si>
  <si>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</si>
  <si>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</si>
  <si>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</si>
  <si>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</si>
  <si>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</si>
  <si>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</si>
  <si>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</si>
  <si>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</si>
  <si>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</si>
  <si>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</si>
  <si>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</si>
  <si>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</si>
  <si>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</si>
  <si>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</si>
  <si>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</si>
  <si>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</si>
  <si>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</si>
  <si>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</si>
  <si>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</si>
  <si>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</si>
  <si>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</si>
  <si>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</si>
  <si>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</si>
  <si>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</si>
  <si>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</si>
  <si>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</si>
  <si>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</si>
  <si>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</si>
  <si>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</si>
  <si>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</si>
  <si>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</si>
  <si>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</si>
  <si>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</si>
  <si>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</si>
  <si>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</si>
  <si>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</si>
  <si>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</si>
  <si>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</si>
  <si>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</si>
  <si>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</si>
  <si>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</si>
  <si>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</si>
  <si>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</si>
  <si>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</si>
  <si>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</si>
  <si>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</si>
  <si>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</si>
  <si>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</si>
  <si>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</si>
  <si>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</si>
  <si>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</si>
  <si>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</si>
  <si>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</si>
  <si>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</si>
  <si>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</si>
  <si>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</si>
  <si>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</si>
  <si>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</si>
  <si>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</si>
  <si>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</si>
  <si>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</si>
  <si>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</si>
  <si>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</si>
  <si>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</si>
  <si>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</si>
  <si>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</si>
  <si>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</si>
  <si>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</si>
  <si>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</si>
  <si>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</si>
  <si>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</si>
  <si>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</si>
  <si>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</si>
  <si>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</si>
  <si>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</si>
  <si>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</si>
  <si>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</si>
  <si>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</si>
  <si>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</si>
  <si>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</si>
  <si>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</si>
  <si>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</si>
  <si>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</si>
  <si>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</si>
  <si>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</si>
  <si>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</si>
  <si>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</si>
  <si>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</si>
  <si>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</si>
  <si>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</si>
  <si>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</si>
  <si>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</si>
  <si>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</si>
  <si>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</si>
  <si>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</si>
  <si>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</si>
  <si>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</si>
  <si>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</si>
  <si>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</si>
  <si>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</si>
  <si>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</si>
  <si>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</si>
  <si>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</si>
  <si>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</si>
  <si>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</si>
  <si>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</si>
  <si>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</si>
  <si>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</si>
  <si>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</si>
  <si>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</si>
  <si>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</si>
  <si>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</si>
  <si>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</si>
  <si>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</si>
  <si>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</si>
  <si>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</si>
  <si>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</si>
  <si>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</si>
  <si>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</si>
  <si>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</si>
  <si>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</si>
  <si>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</si>
  <si>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</si>
  <si>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</si>
  <si>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</si>
  <si>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</si>
  <si>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</si>
  <si>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</si>
  <si>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</si>
  <si>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</si>
  <si>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</si>
  <si>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</si>
  <si>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</si>
  <si>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</si>
  <si>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</si>
  <si>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</si>
  <si>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</si>
  <si>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</si>
  <si>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</si>
  <si>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</si>
  <si>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</si>
  <si>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</si>
  <si>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</si>
  <si>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</si>
  <si>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</si>
  <si>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</si>
  <si>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</si>
  <si>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</si>
  <si>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</si>
  <si>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</si>
  <si>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</si>
  <si>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</si>
  <si>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</si>
  <si>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</si>
  <si>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</si>
  <si>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</si>
  <si>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</si>
  <si>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</si>
  <si>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</si>
  <si>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</si>
  <si>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</si>
  <si>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</si>
  <si>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</si>
  <si>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</si>
  <si>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</si>
  <si>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</si>
  <si>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</si>
  <si>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</si>
  <si>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</si>
  <si>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</si>
  <si>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</si>
  <si>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</si>
  <si>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</si>
  <si>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</si>
  <si>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</si>
  <si>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</si>
  <si>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</si>
  <si>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</si>
  <si>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</si>
  <si>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</si>
  <si>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</si>
  <si>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</si>
  <si>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</si>
  <si>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</si>
  <si>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</si>
  <si>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</si>
  <si>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</si>
  <si>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</si>
  <si>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</si>
  <si>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</si>
  <si>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</si>
  <si>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</si>
  <si>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</si>
  <si>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</si>
  <si>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</si>
  <si>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</si>
  <si>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</si>
  <si>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</si>
  <si>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</si>
  <si>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</si>
  <si>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</si>
  <si>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</si>
  <si>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</si>
  <si>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</si>
  <si>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</si>
  <si>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</si>
  <si>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</si>
  <si>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</si>
  <si>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</si>
  <si>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</si>
  <si>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</si>
  <si>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</si>
  <si>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</si>
  <si>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</si>
  <si>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</si>
  <si>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</si>
  <si>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</si>
  <si>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</si>
  <si>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</si>
  <si>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</si>
  <si>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</si>
  <si>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</si>
  <si>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</si>
  <si>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</si>
  <si>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</si>
  <si>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</si>
  <si>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</si>
  <si>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</si>
  <si>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</si>
  <si>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</si>
  <si>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</si>
  <si>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</si>
  <si>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</si>
  <si>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</si>
  <si>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</si>
  <si>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</si>
  <si>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</si>
  <si>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</si>
  <si>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</si>
  <si>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</si>
  <si>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</si>
  <si>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</si>
  <si>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</si>
  <si>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</si>
  <si>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</si>
  <si>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</si>
  <si>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</si>
  <si>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</si>
  <si>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</si>
  <si>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</si>
  <si>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</si>
  <si>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</si>
  <si>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</si>
  <si>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</si>
  <si>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</si>
  <si>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</si>
  <si>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</si>
  <si>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</si>
  <si>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</si>
  <si>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</si>
  <si>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</si>
  <si>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</si>
  <si>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</si>
  <si>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</si>
  <si>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</si>
  <si>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</si>
  <si>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</si>
  <si>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</si>
  <si>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</si>
  <si>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</si>
  <si>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</si>
  <si>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</si>
  <si>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</si>
  <si>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</si>
  <si>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</si>
  <si>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</si>
  <si>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</si>
  <si>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</si>
  <si>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</si>
  <si>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</si>
  <si>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</si>
  <si>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</si>
  <si>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</si>
  <si>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</si>
  <si>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</si>
  <si>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</si>
  <si>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</si>
  <si>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</si>
  <si>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</si>
  <si>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</si>
  <si>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</si>
  <si>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</si>
  <si>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</si>
  <si>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</si>
  <si>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</si>
  <si>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</si>
  <si>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</si>
  <si>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</si>
  <si>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</si>
  <si>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</si>
  <si>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</si>
  <si>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</si>
  <si>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</si>
  <si>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</si>
  <si>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</si>
  <si>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</si>
  <si>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</si>
  <si>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</si>
  <si>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</si>
  <si>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</si>
  <si>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</si>
  <si>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</si>
  <si>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</si>
  <si>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</si>
  <si>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</si>
  <si>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</si>
  <si>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</si>
  <si>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</si>
  <si>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</si>
  <si>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</si>
  <si>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</si>
  <si>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</si>
  <si>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</si>
  <si>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</si>
  <si>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</si>
  <si>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</si>
  <si>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</si>
  <si>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</si>
  <si>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</si>
  <si>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</si>
  <si>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</si>
  <si>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</si>
  <si>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</si>
  <si>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</si>
  <si>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</si>
  <si>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</si>
  <si>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</si>
  <si>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</si>
  <si>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</si>
  <si>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</si>
  <si>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</si>
  <si>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</si>
  <si>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</si>
  <si>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</si>
  <si>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</si>
  <si>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</si>
  <si>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</si>
  <si>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</si>
  <si>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</si>
  <si>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</si>
  <si>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</si>
  <si>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</si>
  <si>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</si>
  <si>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</si>
  <si>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</si>
  <si>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</si>
  <si>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</si>
  <si>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</si>
  <si>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</si>
  <si>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</si>
  <si>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</si>
  <si>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</si>
  <si>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</si>
  <si>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</si>
  <si>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</si>
  <si>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</si>
  <si>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</si>
  <si>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</si>
  <si>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</si>
  <si>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</si>
  <si>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</si>
  <si>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</si>
  <si>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</si>
  <si>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</si>
  <si>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</si>
  <si>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</si>
  <si>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</si>
  <si>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</si>
  <si>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</si>
  <si>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</si>
  <si>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</si>
  <si>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</si>
  <si>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</si>
  <si>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</si>
  <si>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</si>
  <si>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</si>
  <si>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</si>
  <si>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</si>
  <si>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</si>
  <si>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</si>
  <si>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</si>
  <si>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</si>
  <si>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</si>
  <si>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</si>
  <si>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</si>
  <si>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</si>
  <si>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</si>
  <si>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</si>
  <si>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</si>
  <si>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</si>
  <si>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</si>
  <si>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</si>
  <si>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</si>
  <si>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</si>
  <si>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</si>
  <si>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</si>
  <si>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</si>
  <si>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</si>
  <si>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</si>
  <si>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</si>
  <si>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</si>
  <si>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</si>
  <si>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</si>
  <si>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</si>
  <si>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</si>
  <si>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</si>
  <si>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</si>
  <si>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</si>
  <si>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</si>
  <si>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</si>
  <si>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</si>
  <si>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</si>
  <si>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</si>
  <si>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</si>
  <si>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</si>
  <si>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</si>
  <si>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</si>
  <si>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</si>
  <si>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</si>
  <si>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</si>
  <si>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</si>
  <si>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</si>
  <si>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</si>
  <si>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</si>
  <si>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</si>
  <si>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</si>
  <si>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</si>
  <si>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</si>
  <si>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</si>
  <si>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</si>
  <si>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</si>
  <si>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</si>
  <si>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</si>
  <si>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</si>
  <si>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</si>
  <si>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</si>
  <si>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</si>
  <si>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</si>
  <si>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</si>
  <si>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</si>
  <si>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</si>
  <si>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</si>
  <si>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</si>
  <si>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</si>
  <si>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</si>
  <si>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</si>
  <si>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</si>
  <si>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</si>
  <si>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</si>
  <si>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</si>
  <si>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</si>
  <si>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</si>
  <si>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</si>
  <si>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</si>
  <si>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</si>
  <si>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</si>
  <si>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</si>
  <si>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</si>
  <si>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</si>
  <si>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</si>
  <si>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</si>
  <si>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</si>
  <si>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</si>
  <si>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</si>
  <si>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</si>
  <si>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</si>
  <si>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</si>
  <si>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</si>
  <si>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</si>
  <si>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</si>
  <si>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</si>
  <si>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</si>
  <si>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</si>
  <si>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</si>
  <si>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</si>
  <si>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</si>
  <si>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</si>
  <si>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</si>
  <si>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</si>
  <si>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</si>
  <si>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</si>
  <si>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</si>
  <si>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</si>
  <si>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</si>
  <si>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</si>
  <si>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</si>
  <si>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</si>
  <si>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</si>
  <si>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</si>
  <si>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</si>
  <si>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</si>
  <si>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</si>
  <si>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</si>
  <si>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</si>
  <si>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</si>
  <si>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</si>
  <si>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</si>
  <si>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</si>
  <si>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</si>
  <si>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</si>
  <si>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</si>
  <si>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</si>
  <si>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</si>
  <si>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</si>
  <si>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</si>
  <si>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</si>
  <si>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</si>
  <si>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</si>
  <si>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</si>
  <si>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</si>
  <si>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</si>
  <si>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</si>
  <si>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</si>
  <si>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</si>
  <si>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</si>
  <si>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</si>
  <si>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</si>
  <si>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</si>
  <si>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</si>
  <si>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</si>
  <si>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</si>
  <si>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</si>
  <si>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</si>
  <si>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</si>
  <si>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</si>
  <si>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</si>
  <si>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</si>
  <si>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</si>
  <si>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</si>
  <si>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</si>
  <si>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</si>
  <si>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</si>
  <si>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</si>
  <si>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</si>
  <si>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</si>
  <si>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</si>
  <si>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</si>
  <si>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</si>
  <si>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</si>
  <si>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</si>
  <si>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</si>
  <si>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</si>
  <si>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</si>
  <si>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</si>
  <si>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</si>
  <si>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</si>
  <si>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</si>
  <si>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</si>
  <si>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</si>
  <si>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</si>
  <si>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</si>
  <si>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</si>
  <si>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</si>
  <si>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</si>
  <si>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</si>
  <si>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</si>
  <si>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</si>
  <si>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</si>
  <si>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</si>
  <si>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</si>
  <si>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</si>
  <si>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</si>
  <si>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</si>
  <si>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</si>
  <si>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</si>
  <si>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</si>
  <si>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</si>
  <si>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</si>
  <si>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</si>
  <si>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</si>
  <si>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</si>
  <si>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</si>
  <si>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</si>
  <si>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</si>
  <si>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</si>
  <si>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</si>
  <si>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</si>
  <si>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</si>
  <si>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</si>
  <si>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</si>
  <si>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</si>
  <si>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</si>
  <si>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</si>
  <si>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</si>
  <si>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</si>
  <si>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</si>
  <si>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</si>
  <si>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</si>
  <si>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</si>
  <si>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</si>
  <si>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</si>
  <si>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</si>
  <si>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</si>
  <si>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</si>
  <si>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</si>
  <si>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</si>
  <si>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</si>
  <si>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</si>
  <si>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</si>
  <si>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</si>
  <si>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</si>
  <si>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</si>
  <si>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</si>
  <si>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</si>
  <si>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</si>
  <si>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</si>
  <si>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</si>
  <si>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</si>
  <si>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</si>
  <si>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</si>
  <si>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</si>
  <si>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</si>
  <si>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</si>
  <si>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</si>
  <si>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</si>
  <si>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</si>
  <si>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</si>
  <si>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</si>
  <si>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</si>
  <si>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</si>
  <si>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</si>
  <si>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</si>
  <si>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</si>
  <si>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</si>
  <si>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</si>
  <si>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</si>
  <si>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</si>
  <si>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</si>
  <si>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</si>
  <si>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</si>
  <si>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</si>
  <si>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</si>
  <si>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</si>
  <si>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</si>
  <si>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</si>
  <si>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</si>
  <si>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</si>
  <si>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</si>
  <si>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</si>
  <si>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</si>
  <si>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</si>
  <si>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</si>
  <si>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</si>
  <si>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</si>
  <si>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</si>
  <si>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</si>
  <si>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</si>
  <si>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</si>
  <si>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</si>
  <si>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</si>
  <si>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</si>
  <si>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</si>
  <si>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</si>
  <si>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</si>
  <si>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</si>
  <si>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</si>
  <si>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</si>
  <si>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</si>
  <si>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</si>
  <si>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</si>
  <si>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</si>
  <si>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</si>
  <si>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</si>
  <si>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</si>
  <si>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</si>
  <si>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</si>
  <si>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</si>
  <si>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</si>
  <si>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</si>
  <si>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</si>
  <si>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</si>
  <si>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</si>
  <si>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</si>
  <si>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</si>
  <si>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</si>
  <si>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</si>
  <si>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</si>
  <si>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</si>
  <si>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</si>
  <si>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</si>
  <si>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</si>
  <si>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</si>
  <si>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</si>
  <si>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</si>
  <si>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</si>
  <si>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</si>
  <si>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</si>
  <si>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</si>
  <si>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</si>
  <si>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</si>
  <si>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</si>
  <si>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</si>
  <si>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</si>
  <si>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</si>
  <si>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</si>
  <si>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</si>
  <si>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</si>
  <si>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</si>
  <si>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</si>
  <si>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</si>
  <si>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</si>
  <si>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</si>
  <si>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</si>
  <si>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</si>
  <si>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</si>
  <si>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</si>
  <si>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</si>
  <si>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</si>
  <si>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</si>
  <si>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</si>
  <si>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</si>
  <si>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</si>
  <si>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</si>
  <si>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</si>
  <si>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</si>
  <si>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</si>
  <si>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</si>
  <si>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</si>
  <si>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</si>
  <si>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</si>
  <si>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</si>
  <si>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</si>
  <si>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</si>
  <si>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</si>
  <si>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</si>
  <si>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</si>
  <si>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</si>
  <si>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</si>
  <si>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</si>
  <si>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</si>
  <si>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</si>
  <si>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</si>
  <si>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</si>
  <si>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</si>
  <si>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</si>
  <si>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</si>
  <si>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</si>
  <si>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</si>
  <si>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</si>
  <si>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</si>
  <si>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</si>
  <si>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</si>
  <si>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</si>
  <si>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</si>
  <si>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</si>
  <si>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</si>
  <si>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</si>
  <si>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</si>
  <si>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</si>
  <si>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</si>
  <si>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</si>
  <si>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</si>
  <si>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</si>
  <si>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</si>
  <si>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</si>
  <si>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</si>
  <si>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</si>
  <si>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</si>
  <si>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</si>
  <si>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</si>
  <si>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</si>
  <si>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</si>
  <si>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</si>
  <si>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</si>
  <si>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</si>
  <si>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</si>
  <si>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</si>
  <si>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</si>
  <si>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</si>
  <si>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</si>
  <si>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</si>
  <si>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</si>
  <si>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</si>
  <si>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</si>
  <si>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</si>
  <si>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</si>
  <si>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</si>
  <si>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</si>
  <si>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</si>
  <si>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</si>
  <si>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</si>
  <si>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</si>
  <si>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</si>
  <si>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</si>
  <si>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</si>
  <si>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</si>
  <si>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</si>
  <si>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</si>
  <si>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</si>
  <si>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</si>
  <si>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</si>
  <si>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</si>
  <si>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</si>
  <si>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</si>
  <si>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</si>
  <si>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</si>
  <si>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</si>
  <si>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</si>
  <si>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</si>
  <si>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</si>
  <si>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</si>
  <si>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</si>
  <si>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</si>
  <si>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</si>
  <si>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</si>
  <si>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</si>
  <si>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</si>
  <si>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</si>
  <si>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</si>
  <si>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</si>
  <si>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</si>
  <si>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</si>
  <si>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</si>
  <si>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</si>
  <si>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</si>
  <si>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</si>
  <si>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</si>
  <si>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</si>
  <si>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</si>
  <si>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</si>
  <si>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</si>
  <si>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</si>
  <si>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</si>
  <si>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</si>
  <si>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</si>
  <si>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</si>
  <si>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</si>
  <si>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</si>
  <si>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</si>
  <si>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</si>
  <si>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</si>
  <si>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</si>
  <si>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</si>
  <si>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</si>
  <si>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</si>
  <si>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</si>
  <si>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</si>
  <si>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</si>
  <si>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</si>
  <si>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</si>
  <si>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</si>
  <si>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</si>
  <si>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</si>
  <si>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</si>
  <si>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</si>
  <si>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</si>
  <si>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</si>
  <si>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</si>
  <si>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</si>
  <si>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</si>
  <si>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</si>
  <si>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</si>
  <si>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</si>
  <si>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</si>
  <si>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</si>
  <si>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</si>
  <si>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</si>
  <si>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</si>
  <si>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</si>
  <si>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</si>
  <si>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</si>
  <si>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</si>
  <si>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</si>
  <si>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</si>
  <si>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</si>
  <si>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</si>
  <si>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</si>
  <si>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</si>
  <si>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</si>
  <si>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</si>
  <si>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</si>
  <si>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</si>
  <si>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</si>
  <si>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</si>
  <si>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</si>
  <si>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</si>
  <si>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</si>
  <si>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</si>
  <si>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</si>
  <si>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</si>
  <si>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</si>
  <si>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</si>
  <si>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</si>
  <si>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</si>
  <si>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</si>
  <si>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</si>
  <si>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</si>
  <si>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</si>
  <si>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</si>
  <si>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</si>
  <si>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</si>
  <si>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</si>
  <si>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</si>
  <si>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</si>
  <si>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</si>
  <si>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</si>
  <si>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</si>
  <si>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</si>
  <si>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</si>
  <si>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</si>
  <si>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</si>
  <si>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</si>
  <si>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</si>
  <si>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</si>
  <si>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</si>
  <si>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</si>
  <si>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</si>
  <si>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</si>
  <si>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</si>
  <si>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</si>
  <si>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</si>
  <si>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</si>
  <si>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</si>
  <si>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</si>
  <si>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</si>
  <si>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</si>
  <si>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</si>
  <si>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</si>
  <si>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</si>
  <si>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</si>
  <si>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</si>
  <si>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</si>
  <si>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</si>
  <si>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</si>
  <si>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</si>
  <si>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</si>
  <si>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</si>
  <si>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</si>
  <si>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</si>
  <si>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</si>
  <si>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</si>
  <si>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</si>
  <si>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</si>
  <si>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</si>
  <si>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</si>
  <si>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</si>
  <si>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</si>
  <si>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</si>
  <si>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</si>
  <si>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</si>
  <si>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</si>
  <si>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</si>
  <si>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</si>
  <si>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</si>
  <si>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</si>
  <si>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</si>
  <si>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</si>
  <si>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</si>
  <si>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</si>
  <si>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</si>
  <si>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</si>
  <si>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</si>
  <si>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</si>
  <si>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</si>
  <si>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</si>
  <si>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</si>
  <si>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</si>
  <si>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</si>
  <si>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</si>
  <si>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</si>
  <si>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</si>
  <si>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</si>
  <si>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</si>
  <si>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</si>
  <si>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</si>
  <si>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</si>
  <si>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</si>
  <si>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</si>
  <si>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</si>
  <si>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</si>
  <si>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</si>
  <si>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</si>
  <si>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</si>
  <si>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</si>
  <si>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</si>
  <si>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</si>
  <si>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</si>
  <si>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</si>
  <si>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</si>
  <si>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</si>
  <si>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</si>
  <si>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</si>
  <si>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</si>
  <si>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</si>
  <si>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</si>
  <si>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</si>
  <si>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</si>
  <si>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</si>
  <si>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</si>
  <si>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</si>
  <si>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</si>
  <si>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</si>
  <si>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</si>
  <si>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</si>
  <si>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</si>
  <si>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</si>
  <si>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</si>
  <si>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</si>
  <si>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</si>
  <si>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</si>
  <si>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</si>
  <si>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</si>
  <si>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</si>
  <si>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</si>
  <si>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</si>
  <si>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</si>
  <si>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</si>
  <si>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</si>
  <si>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</si>
  <si>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</si>
  <si>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</si>
  <si>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</si>
  <si>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</si>
  <si>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</si>
  <si>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</si>
  <si>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</si>
  <si>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</si>
  <si>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</si>
  <si>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</si>
  <si>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</si>
  <si>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</si>
  <si>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</si>
  <si>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</si>
  <si>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</si>
  <si>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</si>
  <si>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</si>
  <si>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</si>
  <si>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</si>
  <si>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</si>
  <si>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</si>
  <si>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</si>
  <si>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</si>
  <si>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</si>
  <si>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</si>
  <si>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</si>
  <si>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</si>
  <si>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</si>
  <si>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</si>
  <si>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</si>
  <si>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</si>
  <si>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</si>
  <si>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</si>
  <si>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</si>
  <si>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</si>
  <si>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</si>
  <si>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</si>
  <si>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</si>
  <si>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</si>
  <si>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</si>
  <si>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</si>
  <si>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</si>
  <si>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</si>
  <si>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</si>
  <si>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</si>
  <si>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</si>
  <si>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</si>
  <si>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</si>
  <si>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</si>
  <si>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</si>
  <si>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</si>
  <si>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</si>
  <si>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</si>
  <si>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</si>
  <si>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</si>
  <si>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</si>
  <si>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</si>
  <si>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</si>
  <si>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</si>
  <si>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</si>
  <si>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</si>
  <si>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</si>
  <si>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</si>
  <si>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</si>
  <si>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</si>
  <si>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</si>
  <si>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</si>
  <si>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</si>
  <si>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</si>
  <si>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</si>
  <si>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</si>
  <si>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</si>
  <si>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</si>
  <si>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</si>
  <si>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</si>
  <si>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</si>
  <si>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</si>
  <si>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</si>
  <si>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</si>
  <si>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</si>
  <si>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</si>
  <si>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</si>
  <si>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</si>
  <si>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</si>
  <si>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</si>
  <si>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</si>
  <si>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</si>
  <si>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</si>
  <si>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</si>
  <si>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</si>
  <si>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</si>
  <si>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</si>
  <si>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</si>
  <si>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</si>
  <si>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</si>
  <si>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</si>
  <si>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</si>
  <si>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</si>
  <si>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</si>
  <si>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</si>
  <si>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</si>
  <si>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</si>
  <si>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</si>
  <si>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</si>
  <si>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</si>
  <si>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</si>
  <si>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</si>
  <si>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</si>
  <si>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</si>
  <si>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</si>
  <si>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</si>
  <si>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</si>
  <si>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</si>
  <si>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</si>
  <si>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</si>
  <si>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</si>
  <si>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</si>
  <si>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</si>
  <si>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</si>
  <si>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</si>
  <si>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</si>
  <si>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</si>
  <si>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</si>
  <si>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</si>
  <si>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</si>
  <si>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</si>
  <si>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</si>
  <si>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</si>
  <si>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</si>
  <si>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</si>
  <si>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</si>
  <si>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</si>
  <si>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</si>
  <si>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</si>
  <si>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</si>
  <si>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</si>
  <si>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</si>
  <si>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</si>
  <si>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</si>
  <si>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</si>
  <si>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</si>
  <si>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</si>
  <si>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</si>
  <si>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</si>
  <si>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</si>
  <si>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</si>
  <si>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</si>
  <si>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</si>
  <si>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</si>
  <si>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</si>
  <si>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</si>
  <si>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</si>
  <si>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</si>
  <si>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</si>
  <si>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</si>
  <si>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</si>
  <si>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</si>
  <si>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</si>
  <si>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</si>
  <si>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</si>
  <si>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</si>
  <si>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</si>
  <si>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</si>
  <si>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</si>
  <si>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</si>
  <si>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</si>
  <si>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</si>
  <si>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</si>
  <si>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</si>
  <si>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</si>
  <si>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</si>
  <si>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</si>
  <si>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</si>
  <si>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</si>
  <si>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</si>
  <si>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</si>
  <si>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</si>
  <si>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</si>
  <si>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</si>
  <si>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</si>
  <si>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</si>
  <si>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</si>
  <si>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</si>
  <si>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</si>
  <si>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</si>
  <si>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</si>
  <si>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</si>
  <si>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</si>
  <si>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</si>
  <si>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</si>
  <si>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</si>
  <si>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</si>
  <si>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</si>
  <si>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</si>
  <si>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</si>
  <si>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</si>
  <si>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</si>
  <si>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</si>
  <si>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</si>
  <si>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</si>
  <si>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</si>
  <si>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</si>
  <si>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</si>
  <si>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</si>
  <si>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</si>
  <si>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</si>
  <si>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</si>
  <si>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</si>
  <si>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</si>
  <si>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</si>
  <si>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</si>
  <si>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</si>
  <si>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</si>
  <si>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</si>
  <si>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</si>
  <si>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</si>
  <si>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</si>
  <si>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</si>
  <si>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</si>
  <si>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</si>
  <si>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</si>
  <si>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</si>
  <si>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</si>
  <si>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</si>
  <si>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</si>
  <si>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</si>
  <si>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</si>
  <si>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</si>
  <si>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</si>
  <si>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</si>
  <si>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</si>
  <si>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</si>
  <si>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</si>
  <si>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</si>
  <si>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</si>
  <si>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</si>
  <si>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</si>
  <si>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</si>
  <si>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</si>
  <si>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</si>
  <si>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</si>
  <si>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</si>
  <si>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</si>
  <si>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</si>
  <si>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</si>
  <si>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</si>
  <si>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</si>
  <si>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</si>
  <si>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</si>
  <si>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</si>
  <si>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</si>
  <si>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</si>
  <si>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</si>
  <si>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</si>
  <si>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</si>
  <si>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</si>
  <si>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</si>
  <si>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</si>
  <si>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</si>
  <si>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</si>
  <si>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</si>
  <si>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</si>
  <si>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</si>
  <si>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</si>
  <si>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</si>
  <si>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</si>
  <si>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</si>
  <si>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</si>
  <si>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</si>
  <si>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</si>
  <si>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</si>
  <si>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</si>
  <si>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</si>
  <si>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</si>
  <si>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</si>
  <si>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</si>
  <si>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</si>
  <si>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</si>
  <si>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</si>
  <si>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</si>
  <si>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</si>
  <si>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</si>
  <si>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</si>
  <si>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</si>
  <si>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</si>
  <si>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</si>
  <si>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</si>
  <si>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</si>
  <si>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</si>
  <si>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</si>
  <si>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</si>
  <si>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</si>
  <si>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</si>
  <si>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</si>
  <si>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</si>
  <si>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</si>
  <si>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</si>
  <si>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</si>
  <si>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</si>
  <si>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</si>
  <si>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</si>
  <si>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</si>
  <si>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</si>
  <si>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</si>
  <si>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</si>
  <si>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</si>
  <si>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</si>
  <si>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</si>
  <si>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</si>
  <si>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</si>
  <si>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</si>
  <si>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</si>
  <si>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</si>
  <si>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</si>
  <si>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</si>
  <si>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</si>
  <si>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</si>
  <si>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</si>
  <si>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</si>
  <si>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</si>
  <si>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</si>
  <si>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</si>
  <si>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</si>
  <si>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</si>
  <si>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</si>
  <si>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</si>
  <si>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</si>
  <si>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</si>
  <si>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</si>
  <si>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</si>
  <si>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</si>
  <si>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</si>
  <si>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</si>
  <si>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</si>
  <si>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</si>
  <si>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</si>
  <si>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</si>
  <si>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</si>
  <si>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</si>
  <si>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</si>
  <si>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</si>
  <si>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</si>
  <si>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</si>
  <si>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</si>
  <si>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</si>
  <si>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</si>
  <si>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</si>
  <si>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</si>
  <si>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</si>
  <si>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</si>
  <si>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</si>
  <si>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</si>
  <si>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</si>
  <si>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</si>
  <si>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</si>
  <si>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</si>
  <si>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</si>
  <si>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</si>
  <si>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</si>
  <si>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</si>
  <si>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</si>
  <si>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</si>
  <si>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</si>
  <si>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</si>
  <si>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</si>
  <si>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</si>
  <si>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</si>
  <si>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</si>
  <si>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</si>
  <si>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</si>
  <si>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</si>
  <si>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</si>
  <si>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</si>
  <si>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</si>
  <si>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</si>
  <si>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</si>
  <si>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</si>
  <si>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</si>
  <si>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</si>
  <si>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</si>
  <si>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</si>
  <si>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</si>
  <si>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</si>
  <si>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</si>
  <si>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</si>
  <si>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</si>
  <si>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</si>
  <si>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</si>
  <si>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</si>
  <si>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</si>
  <si>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</si>
  <si>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</si>
  <si>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</si>
  <si>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</si>
  <si>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</si>
  <si>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</si>
  <si>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</si>
  <si>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</si>
  <si>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</si>
  <si>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</si>
  <si>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</si>
  <si>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</si>
  <si>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</si>
  <si>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</si>
  <si>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</si>
  <si>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</si>
  <si>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</si>
  <si>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</si>
  <si>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</si>
  <si>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</si>
  <si>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</si>
  <si>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</si>
  <si>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</si>
  <si>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</si>
  <si>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</si>
  <si>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</si>
  <si>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</si>
  <si>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</si>
  <si>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</si>
  <si>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</si>
  <si>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</si>
  <si>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</si>
  <si>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</si>
  <si>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</si>
  <si>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</si>
  <si>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</si>
  <si>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</si>
  <si>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</si>
  <si>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</si>
  <si>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</si>
  <si>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</si>
  <si>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</si>
  <si>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</si>
  <si>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</si>
  <si>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</si>
  <si>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</si>
  <si>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</si>
  <si>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</si>
  <si>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</si>
  <si>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</si>
  <si>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</si>
  <si>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</si>
  <si>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</si>
  <si>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</si>
  <si>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</si>
  <si>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</si>
  <si>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</si>
  <si>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</si>
  <si>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</si>
  <si>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</si>
  <si>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</si>
  <si>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</si>
  <si>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</si>
  <si>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</si>
  <si>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</si>
  <si>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</si>
  <si>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</si>
  <si>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</si>
  <si>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</si>
  <si>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</si>
  <si>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</si>
  <si>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</si>
  <si>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</si>
  <si>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</si>
  <si>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</si>
  <si>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</si>
  <si>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</si>
  <si>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</si>
  <si>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</si>
  <si>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</si>
  <si>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</si>
  <si>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</si>
  <si>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</si>
  <si>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</si>
  <si>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</si>
  <si>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</si>
  <si>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</si>
  <si>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</si>
  <si>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</si>
  <si>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</si>
  <si>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</si>
  <si>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</si>
  <si>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</si>
  <si>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</si>
  <si>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</si>
  <si>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</si>
  <si>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</si>
  <si>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</si>
  <si>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</si>
  <si>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</si>
  <si>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</si>
  <si>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</si>
  <si>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</si>
  <si>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</si>
  <si>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</si>
  <si>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</si>
  <si>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</si>
  <si>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</si>
  <si>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</si>
  <si>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</si>
  <si>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</si>
  <si>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</si>
  <si>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</si>
  <si>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</si>
  <si>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</si>
  <si>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</si>
  <si>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</si>
  <si>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</si>
  <si>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</si>
  <si>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</si>
  <si>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</si>
  <si>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</si>
  <si>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</si>
  <si>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</si>
  <si>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</si>
  <si>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</si>
  <si>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</si>
  <si>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</si>
  <si>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</si>
  <si>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</si>
  <si>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</si>
  <si>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</si>
  <si>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</si>
  <si>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</si>
  <si>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</si>
  <si>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</si>
  <si>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</si>
  <si>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</si>
  <si>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</si>
  <si>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</si>
  <si>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</si>
  <si>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</si>
  <si>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</si>
  <si>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</si>
  <si>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</si>
  <si>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</si>
  <si>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</si>
  <si>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</si>
  <si>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</si>
  <si>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</si>
  <si>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</si>
  <si>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</si>
  <si>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</si>
  <si>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</si>
  <si>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</si>
  <si>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</si>
  <si>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</si>
  <si>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</si>
  <si>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</si>
  <si>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</si>
  <si>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</si>
  <si>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</si>
  <si>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</si>
  <si>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</si>
  <si>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</si>
  <si>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</si>
  <si>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</si>
  <si>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</si>
  <si>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</si>
  <si>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</si>
  <si>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</si>
  <si>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</si>
  <si>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</si>
  <si>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</si>
  <si>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</si>
  <si>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</si>
  <si>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</si>
  <si>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</si>
  <si>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</si>
  <si>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</si>
  <si>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</si>
  <si>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</si>
  <si>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</si>
  <si>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</si>
  <si>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</si>
  <si>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</si>
  <si>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</si>
  <si>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</si>
  <si>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</si>
  <si>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</si>
  <si>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</si>
  <si>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</si>
  <si>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</si>
  <si>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</si>
  <si>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</si>
  <si>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</si>
  <si>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</si>
  <si>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</si>
  <si>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</si>
  <si>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</si>
  <si>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</si>
  <si>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</si>
  <si>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</si>
  <si>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</si>
  <si>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</si>
  <si>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</si>
  <si>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</si>
  <si>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</si>
  <si>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</si>
  <si>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</si>
  <si>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</si>
  <si>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</si>
  <si>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</si>
  <si>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</si>
  <si>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</si>
  <si>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</si>
  <si>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</si>
  <si>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</si>
  <si>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</si>
  <si>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</si>
  <si>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</si>
  <si>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</si>
  <si>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</si>
  <si>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</si>
  <si>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</si>
  <si>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</si>
  <si>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</si>
  <si>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</si>
  <si>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</si>
  <si>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</si>
  <si>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</si>
  <si>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</si>
  <si>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</si>
  <si>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</si>
  <si>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</si>
  <si>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</si>
  <si>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</si>
  <si>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</si>
  <si>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</si>
  <si>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</si>
  <si>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</si>
  <si>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</si>
  <si>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</si>
  <si>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</si>
  <si>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</si>
  <si>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</si>
  <si>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</si>
  <si>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</si>
  <si>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</si>
  <si>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</si>
  <si>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</si>
  <si>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</si>
  <si>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</si>
  <si>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</si>
  <si>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</si>
  <si>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</si>
  <si>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</si>
  <si>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</si>
  <si>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</si>
  <si>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</si>
  <si>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</si>
  <si>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</si>
  <si>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</si>
  <si>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</si>
  <si>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</si>
  <si>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</si>
  <si>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</si>
  <si>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</si>
  <si>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</si>
  <si>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</si>
  <si>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</si>
  <si>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</si>
  <si>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</si>
  <si>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</si>
  <si>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</si>
  <si>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</si>
  <si>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</si>
  <si>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</si>
  <si>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</si>
  <si>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</si>
  <si>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</si>
  <si>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</si>
  <si>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</si>
  <si>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</si>
  <si>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</si>
  <si>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</si>
  <si>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</si>
  <si>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</si>
  <si>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</si>
  <si>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</si>
  <si>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</si>
  <si>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</si>
  <si>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</si>
  <si>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</si>
  <si>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</si>
  <si>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</si>
  <si>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</si>
  <si>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</si>
  <si>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</si>
  <si>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</si>
  <si>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</si>
  <si>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</si>
  <si>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</si>
  <si>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</si>
  <si>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</si>
  <si>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</si>
  <si>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</si>
  <si>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</si>
  <si>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</si>
  <si>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</si>
  <si>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</si>
  <si>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</si>
  <si>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</si>
  <si>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</si>
  <si>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</si>
  <si>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</si>
  <si>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</si>
  <si>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</si>
  <si>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</si>
  <si>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</si>
  <si>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</si>
  <si>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</si>
  <si>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</si>
  <si>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</si>
  <si>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</si>
  <si>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</si>
  <si>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</si>
  <si>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</si>
  <si>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</si>
  <si>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</si>
  <si>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</si>
  <si>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</si>
  <si>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</si>
  <si>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</si>
  <si>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</si>
  <si>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</si>
  <si>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</si>
  <si>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</si>
  <si>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</si>
  <si>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</si>
  <si>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</si>
  <si>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</si>
  <si>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</si>
  <si>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</si>
  <si>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</si>
  <si>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</si>
  <si>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</si>
  <si>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</si>
  <si>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</si>
  <si>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</si>
  <si>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</si>
  <si>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</si>
  <si>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</si>
  <si>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</si>
  <si>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</si>
  <si>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</si>
  <si>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</si>
  <si>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</si>
  <si>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</si>
  <si>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</si>
  <si>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</si>
  <si>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</si>
  <si>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</si>
  <si>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</si>
  <si>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</si>
  <si>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</si>
  <si>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</si>
  <si>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</si>
  <si>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</si>
  <si>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</si>
  <si>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</si>
  <si>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</si>
  <si>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</si>
  <si>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</si>
  <si>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</si>
  <si>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</si>
  <si>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</si>
  <si>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</si>
  <si>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</si>
  <si>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</si>
  <si>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</si>
  <si>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</si>
  <si>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</si>
  <si>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</si>
  <si>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</si>
  <si>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</si>
  <si>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</si>
  <si>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</si>
  <si>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</si>
  <si>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</si>
  <si>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</si>
  <si>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</si>
  <si>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</si>
  <si>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</si>
  <si>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</si>
  <si>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</si>
  <si>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</si>
  <si>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</si>
  <si>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</si>
  <si>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</si>
  <si>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</si>
  <si>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</si>
  <si>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</si>
  <si>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</si>
  <si>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</si>
  <si>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</si>
  <si>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</si>
  <si>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</si>
  <si>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</si>
  <si>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</si>
  <si>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</si>
  <si>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</si>
  <si>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</si>
  <si>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</si>
  <si>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</si>
  <si>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</si>
  <si>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</si>
  <si>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</si>
  <si>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</si>
  <si>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</si>
  <si>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</si>
  <si>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</si>
  <si>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</si>
  <si>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</si>
  <si>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</si>
  <si>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</si>
  <si>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</si>
  <si>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</si>
  <si>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</si>
  <si>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</si>
  <si>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</si>
  <si>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</si>
  <si>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</si>
  <si>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</si>
  <si>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</si>
  <si>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</si>
  <si>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</si>
  <si>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</si>
  <si>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</si>
  <si>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</si>
  <si>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</si>
  <si>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</si>
  <si>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</si>
  <si>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</si>
  <si>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</si>
  <si>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</si>
  <si>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</si>
  <si>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</si>
  <si>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</si>
  <si>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</si>
  <si>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</si>
  <si>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</si>
  <si>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</si>
  <si>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</si>
  <si>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</si>
  <si>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</si>
  <si>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</si>
  <si>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</si>
  <si>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</si>
  <si>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</si>
  <si>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</si>
  <si>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</si>
  <si>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</si>
  <si>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</si>
  <si>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</si>
  <si>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</si>
  <si>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</si>
  <si>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</si>
  <si>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</si>
  <si>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</si>
  <si>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</si>
  <si>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</si>
  <si>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</si>
  <si>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</si>
  <si>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</si>
  <si>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</si>
  <si>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</si>
  <si>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</si>
  <si>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</si>
  <si>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</si>
  <si>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</si>
  <si>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</si>
  <si>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</si>
  <si>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</si>
  <si>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</si>
  <si>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</si>
  <si>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</si>
  <si>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</si>
  <si>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</si>
  <si>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</si>
  <si>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</si>
  <si>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</si>
  <si>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</si>
  <si>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</si>
  <si>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</si>
  <si>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</si>
  <si>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</si>
  <si>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</si>
  <si>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</si>
  <si>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</si>
  <si>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</si>
  <si>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</si>
  <si>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</si>
  <si>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</si>
  <si>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</si>
  <si>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</si>
  <si>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</si>
  <si>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</si>
  <si>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</si>
  <si>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</si>
  <si>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</si>
  <si>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</si>
  <si>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</si>
  <si>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</si>
  <si>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</si>
  <si>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</si>
  <si>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</si>
  <si>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</si>
  <si>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</si>
  <si>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</si>
  <si>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</si>
  <si>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</si>
  <si>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</si>
  <si>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</si>
  <si>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</si>
  <si>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</si>
  <si>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</si>
  <si>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</si>
  <si>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</si>
  <si>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</si>
  <si>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</si>
  <si>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</si>
  <si>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</si>
  <si>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</si>
  <si>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</si>
  <si>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</si>
  <si>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</si>
  <si>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</si>
  <si>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</si>
  <si>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</si>
  <si>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</si>
  <si>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</si>
  <si>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</si>
  <si>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</si>
  <si>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</si>
  <si>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</si>
  <si>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</si>
  <si>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</si>
  <si>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</si>
  <si>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</si>
  <si>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</si>
  <si>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</si>
  <si>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</si>
  <si>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</si>
  <si>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</si>
  <si>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</si>
  <si>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</si>
  <si>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</si>
  <si>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</si>
  <si>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</si>
  <si>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</si>
  <si>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</si>
  <si>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</si>
  <si>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</si>
  <si>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</si>
  <si>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</si>
  <si>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</si>
  <si>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</si>
  <si>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</si>
  <si>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</si>
  <si>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</si>
  <si>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</si>
  <si>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</si>
  <si>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</si>
  <si>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</si>
  <si>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</si>
  <si>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</si>
  <si>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</si>
  <si>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</si>
  <si>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</si>
  <si>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</si>
  <si>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</si>
  <si>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</si>
  <si>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</si>
  <si>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</si>
  <si>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</si>
  <si>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</si>
  <si>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</si>
  <si>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</si>
  <si>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</si>
  <si>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</si>
  <si>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</si>
  <si>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</si>
  <si>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</si>
  <si>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</si>
  <si>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</si>
  <si>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</si>
  <si>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</si>
  <si>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</si>
  <si>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</si>
  <si>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</si>
  <si>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</si>
  <si>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</si>
  <si>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</si>
  <si>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</si>
  <si>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</si>
  <si>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</si>
  <si>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</si>
  <si>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</si>
  <si>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</si>
  <si>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</si>
  <si>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</si>
  <si>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</si>
  <si>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</si>
  <si>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</si>
  <si>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</si>
  <si>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</si>
  <si>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</si>
  <si>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</si>
  <si>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</si>
  <si>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</si>
  <si>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</si>
  <si>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</si>
  <si>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</si>
  <si>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</si>
  <si>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</si>
  <si>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</si>
  <si>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</si>
  <si>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</si>
  <si>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</si>
  <si>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</si>
  <si>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</si>
  <si>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</si>
  <si>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</si>
  <si>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</si>
  <si>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</si>
  <si>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</si>
  <si>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</si>
  <si>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</si>
  <si>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</si>
  <si>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</si>
  <si>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</si>
  <si>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</si>
  <si>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</si>
  <si>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</si>
  <si>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</si>
  <si>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</si>
  <si>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</si>
  <si>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</si>
  <si>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</si>
  <si>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</si>
  <si>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</si>
  <si>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</si>
  <si>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</si>
  <si>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</si>
  <si>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</si>
  <si>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</si>
  <si>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</si>
  <si>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</si>
  <si>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</si>
  <si>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</si>
  <si>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</si>
  <si>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</si>
  <si>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</si>
  <si>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</si>
  <si>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</si>
  <si>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</si>
  <si>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</si>
  <si>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</si>
  <si>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</si>
  <si>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</si>
  <si>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</si>
  <si>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</si>
  <si>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</si>
  <si>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</si>
  <si>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</si>
  <si>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</si>
  <si>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</si>
  <si>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</si>
  <si>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</si>
  <si>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</si>
  <si>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</si>
  <si>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</si>
  <si>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</si>
  <si>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</si>
  <si>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</si>
  <si>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</si>
  <si>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</si>
  <si>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</si>
  <si>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</si>
  <si>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</si>
  <si>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</si>
  <si>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</si>
  <si>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</si>
  <si>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</si>
  <si>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</si>
  <si>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</si>
  <si>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</si>
  <si>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</si>
  <si>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</si>
  <si>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</si>
  <si>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</si>
  <si>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</si>
  <si>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</si>
  <si>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</si>
  <si>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</si>
  <si>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</si>
  <si>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</si>
  <si>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</si>
  <si>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</si>
  <si>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</si>
  <si>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</si>
  <si>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</si>
  <si>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</si>
  <si>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</si>
  <si>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</si>
  <si>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</si>
  <si>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</si>
  <si>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</si>
  <si>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</si>
  <si>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</si>
  <si>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</si>
  <si>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</si>
  <si>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</si>
  <si>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</si>
  <si>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</si>
  <si>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</si>
  <si>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</si>
  <si>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</si>
  <si>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</si>
  <si>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</si>
  <si>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</si>
  <si>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</si>
  <si>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</si>
  <si>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</si>
  <si>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</si>
  <si>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</si>
  <si>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</si>
  <si>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</si>
  <si>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</si>
  <si>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</si>
  <si>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</si>
  <si>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</si>
  <si>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</si>
  <si>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</si>
  <si>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</si>
  <si>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</si>
  <si>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</si>
  <si>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</si>
  <si>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</si>
  <si>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</si>
  <si>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</si>
  <si>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</si>
  <si>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</si>
  <si>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</si>
  <si>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</si>
  <si>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</si>
  <si>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</si>
  <si>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</si>
  <si>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</si>
  <si>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</si>
  <si>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</si>
  <si>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</si>
  <si>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</si>
  <si>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</si>
  <si>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</si>
  <si>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</si>
  <si>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</si>
  <si>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</si>
  <si>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</si>
  <si>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</si>
  <si>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</si>
  <si>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</si>
  <si>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</si>
  <si>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</si>
  <si>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</si>
  <si>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</si>
  <si>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</si>
  <si>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</si>
  <si>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</si>
  <si>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</si>
  <si>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</si>
  <si>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</si>
  <si>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</si>
  <si>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</si>
  <si>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</si>
  <si>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</si>
  <si>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</si>
  <si>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</si>
  <si>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</si>
  <si>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</si>
  <si>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</si>
  <si>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</si>
  <si>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</si>
  <si>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</si>
  <si>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</si>
  <si>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</si>
  <si>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</si>
  <si>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</si>
  <si>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</si>
  <si>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</si>
  <si>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</si>
  <si>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</si>
  <si>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</si>
  <si>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</si>
  <si>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</si>
  <si>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</si>
  <si>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</si>
  <si>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</si>
  <si>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</si>
  <si>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</si>
  <si>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</si>
  <si>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</si>
  <si>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</si>
  <si>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</si>
  <si>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</si>
  <si>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</si>
  <si>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</si>
  <si>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</si>
  <si>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</si>
  <si>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</si>
  <si>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</si>
  <si>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</si>
  <si>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</si>
  <si>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</si>
  <si>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</si>
  <si>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</si>
  <si>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</si>
  <si>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</si>
  <si>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</si>
  <si>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</si>
  <si>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</si>
  <si>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</si>
  <si>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</si>
  <si>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</si>
  <si>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</si>
  <si>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</si>
  <si>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</si>
  <si>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</si>
  <si>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</si>
  <si>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</si>
  <si>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</si>
  <si>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</si>
  <si>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</si>
  <si>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</si>
  <si>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</si>
  <si>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</si>
  <si>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</si>
  <si>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</si>
  <si>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</si>
  <si>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</si>
  <si>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</si>
  <si>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</si>
  <si>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</si>
  <si>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</si>
  <si>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</si>
  <si>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</si>
  <si>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</si>
  <si>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</si>
  <si>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</si>
  <si>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</si>
  <si>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</si>
  <si>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</si>
  <si>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</si>
  <si>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</si>
  <si>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</si>
  <si>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</si>
  <si>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</si>
  <si>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</si>
  <si>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</si>
  <si>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</si>
  <si>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</si>
  <si>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</si>
  <si>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</si>
  <si>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</si>
  <si>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</si>
  <si>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</si>
  <si>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</si>
  <si>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</si>
  <si>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</si>
  <si>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</si>
  <si>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</si>
  <si>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</si>
  <si>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</si>
  <si>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</si>
  <si>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</si>
  <si>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</si>
  <si>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</si>
  <si>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</si>
  <si>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</si>
  <si>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</si>
  <si>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</si>
  <si>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</si>
  <si>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</si>
  <si>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</si>
  <si>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</si>
  <si>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</si>
  <si>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</si>
  <si>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</si>
  <si>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</si>
  <si>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</si>
  <si>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</si>
  <si>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</si>
  <si>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</si>
  <si>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</si>
  <si>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</si>
  <si>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</si>
  <si>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</si>
  <si>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</si>
  <si>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</si>
  <si>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</si>
  <si>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</si>
  <si>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</si>
  <si>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</si>
  <si>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</si>
  <si>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</si>
  <si>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</si>
  <si>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</si>
  <si>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</si>
  <si>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</si>
  <si>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</si>
  <si>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</si>
  <si>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</si>
  <si>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</si>
  <si>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</si>
  <si>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</si>
  <si>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</si>
  <si>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</si>
  <si>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</si>
  <si>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</si>
  <si>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</si>
  <si>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</si>
  <si>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</si>
  <si>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</si>
  <si>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</si>
  <si>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</si>
  <si>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</si>
  <si>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</si>
  <si>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</si>
  <si>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</si>
  <si>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</si>
  <si>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</si>
  <si>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</si>
  <si>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</si>
  <si>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</si>
  <si>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</si>
  <si>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</si>
  <si>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</si>
  <si>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</si>
  <si>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</si>
  <si>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</si>
  <si>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</si>
  <si>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</si>
  <si>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</si>
  <si>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</si>
  <si>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</si>
  <si>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</si>
  <si>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</si>
  <si>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</si>
  <si>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</si>
  <si>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</si>
  <si>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</si>
  <si>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</si>
  <si>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</si>
  <si>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</si>
  <si>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</si>
  <si>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</si>
  <si>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</si>
  <si>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</si>
  <si>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</si>
  <si>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</si>
  <si>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</si>
  <si>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</si>
  <si>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</si>
  <si>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</si>
  <si>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</si>
  <si>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</si>
  <si>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</si>
  <si>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</si>
  <si>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</si>
  <si>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</si>
  <si>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</si>
  <si>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</si>
  <si>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</si>
  <si>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</si>
  <si>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</si>
  <si>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</si>
  <si>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</si>
  <si>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</si>
  <si>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</si>
  <si>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</si>
  <si>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</si>
  <si>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</si>
  <si>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</si>
  <si>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</si>
  <si>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</si>
  <si>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</si>
  <si>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</si>
  <si>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</si>
  <si>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</si>
  <si>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</si>
  <si>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</si>
  <si>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</si>
  <si>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</si>
  <si>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</si>
  <si>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</si>
  <si>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</si>
  <si>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</si>
  <si>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</si>
  <si>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</si>
  <si>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</si>
  <si>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</si>
  <si>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</si>
  <si>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</si>
  <si>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</si>
  <si>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</si>
  <si>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</si>
  <si>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</si>
  <si>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</si>
  <si>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</si>
  <si>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</si>
  <si>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</si>
  <si>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</si>
  <si>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</si>
  <si>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</si>
  <si>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</si>
  <si>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</si>
  <si>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</si>
  <si>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</si>
  <si>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</si>
  <si>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</si>
  <si>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</si>
  <si>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</si>
  <si>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</si>
  <si>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</si>
  <si>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</si>
  <si>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</si>
  <si>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</si>
  <si>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</si>
  <si>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</si>
  <si>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</si>
  <si>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</si>
  <si>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</si>
  <si>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</si>
  <si>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</si>
  <si>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</si>
  <si>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</si>
  <si>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</si>
  <si>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</si>
  <si>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</si>
  <si>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</si>
  <si>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</si>
  <si>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</si>
  <si>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</si>
  <si>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</si>
  <si>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</si>
  <si>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</si>
  <si>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</si>
  <si>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</si>
  <si>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</si>
  <si>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</si>
  <si>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</si>
  <si>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</si>
  <si>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</si>
  <si>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</si>
  <si>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</si>
  <si>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</si>
  <si>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</si>
  <si>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</si>
  <si>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</si>
  <si>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</si>
  <si>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</si>
  <si>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</si>
  <si>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</si>
  <si>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</si>
  <si>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</si>
  <si>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</si>
  <si>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</si>
  <si>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</si>
  <si>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</si>
  <si>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</si>
  <si>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</si>
  <si>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</si>
  <si>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</si>
  <si>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</si>
  <si>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</si>
  <si>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</si>
  <si>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</si>
  <si>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</si>
  <si>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</si>
  <si>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</si>
  <si>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</si>
  <si>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</si>
  <si>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</si>
  <si>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</si>
  <si>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</si>
  <si>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</si>
  <si>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</si>
  <si>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</si>
  <si>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</si>
  <si>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</si>
  <si>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</si>
  <si>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</si>
  <si>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</si>
  <si>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</si>
  <si>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</si>
  <si>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</si>
  <si>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</si>
  <si>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</si>
  <si>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</si>
  <si>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</si>
  <si>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</si>
  <si>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</si>
  <si>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</si>
  <si>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</si>
  <si>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</si>
  <si>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</si>
  <si>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</si>
  <si>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</si>
  <si>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</si>
  <si>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</si>
  <si>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</si>
  <si>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</si>
  <si>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</si>
  <si>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</si>
  <si>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</si>
  <si>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</si>
  <si>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</si>
  <si>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</si>
  <si>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</si>
  <si>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</si>
  <si>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</si>
  <si>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</si>
  <si>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</si>
  <si>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</si>
  <si>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</si>
  <si>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</si>
  <si>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</si>
  <si>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</si>
  <si>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</si>
  <si>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</si>
  <si>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</si>
  <si>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</si>
  <si>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</si>
  <si>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</si>
  <si>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</si>
  <si>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</si>
  <si>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</si>
  <si>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</si>
  <si>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</si>
  <si>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</si>
  <si>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</si>
  <si>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</si>
  <si>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</si>
  <si>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</si>
  <si>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</si>
  <si>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</si>
  <si>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</si>
  <si>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</si>
  <si>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</si>
  <si>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</si>
  <si>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</si>
  <si>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</si>
  <si>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</si>
  <si>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</si>
  <si>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</si>
  <si>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</si>
  <si>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</si>
  <si>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</si>
  <si>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</si>
  <si>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</si>
  <si>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</si>
  <si>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</si>
  <si>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</si>
  <si>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</si>
  <si>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</si>
  <si>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</si>
  <si>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</si>
  <si>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</si>
  <si>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</si>
  <si>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</si>
  <si>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</si>
  <si>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</si>
  <si>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</si>
  <si>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</si>
  <si>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</si>
  <si>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</si>
  <si>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</si>
  <si>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</si>
  <si>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</si>
  <si>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</si>
  <si>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</si>
  <si>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</si>
  <si>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</si>
  <si>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</si>
  <si>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</si>
  <si>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</si>
  <si>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</si>
  <si>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</si>
  <si>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</si>
  <si>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</si>
  <si>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</si>
  <si>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</si>
  <si>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</si>
  <si>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</si>
  <si>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</si>
  <si>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</si>
  <si>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</si>
  <si>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</si>
  <si>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</si>
  <si>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</si>
  <si>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</si>
  <si>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</si>
  <si>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</si>
  <si>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</si>
  <si>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</si>
  <si>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</si>
  <si>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</si>
  <si>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</si>
  <si>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</si>
  <si>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</si>
  <si>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</si>
  <si>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</si>
  <si>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</si>
  <si>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</si>
  <si>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</si>
  <si>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</si>
  <si>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</si>
  <si>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</si>
  <si>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</si>
  <si>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</si>
  <si>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</si>
  <si>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</si>
  <si>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</si>
  <si>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</si>
  <si>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</si>
  <si>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</si>
  <si>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</si>
  <si>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</si>
  <si>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</si>
  <si>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</si>
  <si>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</si>
  <si>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</si>
  <si>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</si>
  <si>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</si>
  <si>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</si>
  <si>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</si>
  <si>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</si>
  <si>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</si>
  <si>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</si>
  <si>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</si>
  <si>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</si>
  <si>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</si>
  <si>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</si>
  <si>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</si>
  <si>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</si>
  <si>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</si>
  <si>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</si>
  <si>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</si>
  <si>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</si>
  <si>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</si>
  <si>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</si>
  <si>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</si>
  <si>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</si>
  <si>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</si>
  <si>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</si>
  <si>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</si>
  <si>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</si>
  <si>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</si>
  <si>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</si>
  <si>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</si>
  <si>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</si>
  <si>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</si>
  <si>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</si>
  <si>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</si>
  <si>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</si>
  <si>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</si>
  <si>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</si>
  <si>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</si>
  <si>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</si>
  <si>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</si>
  <si>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</si>
  <si>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</si>
  <si>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</si>
  <si>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</si>
  <si>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</si>
  <si>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</si>
  <si>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</si>
  <si>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</si>
  <si>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</si>
  <si>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</si>
  <si>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</si>
  <si>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</si>
  <si>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</si>
  <si>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</si>
  <si>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</si>
  <si>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</si>
  <si>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</si>
  <si>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</si>
  <si>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</si>
  <si>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</si>
  <si>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</si>
  <si>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</si>
  <si>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</si>
  <si>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</si>
  <si>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</si>
  <si>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</si>
  <si>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</si>
  <si>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</si>
  <si>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</si>
  <si>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</si>
  <si>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</si>
  <si>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</si>
  <si>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</si>
  <si>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</si>
  <si>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</si>
  <si>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</si>
  <si>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</si>
  <si>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</si>
  <si>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</si>
  <si>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</si>
  <si>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</si>
  <si>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</si>
  <si>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</si>
  <si>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</si>
  <si>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</si>
  <si>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</si>
  <si>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</si>
  <si>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</si>
  <si>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</si>
  <si>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</si>
  <si>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</si>
  <si>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</si>
  <si>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</si>
  <si>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</si>
  <si>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</si>
  <si>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</si>
  <si>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</si>
  <si>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</si>
  <si>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</si>
  <si>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</si>
  <si>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</si>
  <si>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</si>
  <si>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</si>
  <si>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</si>
  <si>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</si>
  <si>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</si>
  <si>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</si>
  <si>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</si>
  <si>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</si>
  <si>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</si>
  <si>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</si>
  <si>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</si>
  <si>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</si>
  <si>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</si>
  <si>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</si>
  <si>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</si>
  <si>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</si>
  <si>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</si>
  <si>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</si>
  <si>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</si>
  <si>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</si>
  <si>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</si>
  <si>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</si>
  <si>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</si>
  <si>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</si>
  <si>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</si>
  <si>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</si>
  <si>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</si>
  <si>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</si>
  <si>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</si>
  <si>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</si>
  <si>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</si>
  <si>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</si>
  <si>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</si>
  <si>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</si>
  <si>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</si>
  <si>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</si>
  <si>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</si>
  <si>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</si>
  <si>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</si>
  <si>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</si>
  <si>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</si>
  <si>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</si>
  <si>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</si>
  <si>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</si>
  <si>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</si>
  <si>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</si>
  <si>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</si>
  <si>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</si>
  <si>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</si>
  <si>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</si>
  <si>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</si>
  <si>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</si>
  <si>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</si>
  <si>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</si>
  <si>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</si>
  <si>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</si>
  <si>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</si>
  <si>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</si>
  <si>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</si>
  <si>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</si>
  <si>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</si>
  <si>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</si>
  <si>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</si>
  <si>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</si>
  <si>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</si>
  <si>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</si>
  <si>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</si>
  <si>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</si>
  <si>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</si>
  <si>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</si>
  <si>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</si>
  <si>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</si>
  <si>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</si>
  <si>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</si>
  <si>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</si>
  <si>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</si>
  <si>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</si>
  <si>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</si>
  <si>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</si>
  <si>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</si>
  <si>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</si>
  <si>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</si>
  <si>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</si>
  <si>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</si>
  <si>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</si>
  <si>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</si>
  <si>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</si>
  <si>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</si>
  <si>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</si>
  <si>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</si>
  <si>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</si>
  <si>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</si>
  <si>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</si>
  <si>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</si>
  <si>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</si>
  <si>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</si>
  <si>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</si>
  <si>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</si>
  <si>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</si>
  <si>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</si>
  <si>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</si>
  <si>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</si>
  <si>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</si>
  <si>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</si>
  <si>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</si>
  <si>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</si>
  <si>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</si>
  <si>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</si>
  <si>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</si>
  <si>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</si>
  <si>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</si>
  <si>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</si>
  <si>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</si>
  <si>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</si>
  <si>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</si>
  <si>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</si>
  <si>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</si>
  <si>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</si>
  <si>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</si>
  <si>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</si>
  <si>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</si>
  <si>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</si>
  <si>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</si>
  <si>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</si>
  <si>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</si>
  <si>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</si>
  <si>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</si>
  <si>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</si>
  <si>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</si>
  <si>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</si>
  <si>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</si>
  <si>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</si>
  <si>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</si>
  <si>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</si>
  <si>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</si>
  <si>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</si>
  <si>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</si>
  <si>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</si>
  <si>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</si>
  <si>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</si>
  <si>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</si>
  <si>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</si>
  <si>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</si>
  <si>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</si>
  <si>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</si>
  <si>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</si>
  <si>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</si>
  <si>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</si>
  <si>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</si>
  <si>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</si>
  <si>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</si>
  <si>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</si>
  <si>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</si>
  <si>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</si>
  <si>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</si>
  <si>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</si>
  <si>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</si>
  <si>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</si>
  <si>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</si>
  <si>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</si>
  <si>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</si>
  <si>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</si>
  <si>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</si>
  <si>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</si>
  <si>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</si>
  <si>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</si>
  <si>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</si>
  <si>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</si>
  <si>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</si>
  <si>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</si>
  <si>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</si>
  <si>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</si>
  <si>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</si>
  <si>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</si>
  <si>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</si>
  <si>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</si>
  <si>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</si>
  <si>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</si>
  <si>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</si>
  <si>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</si>
  <si>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</si>
  <si>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</si>
  <si>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</si>
  <si>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</si>
  <si>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</si>
  <si>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</si>
  <si>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</si>
  <si>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</si>
  <si>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</si>
  <si>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</si>
  <si>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</si>
  <si>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</si>
  <si>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</si>
  <si>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</si>
  <si>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</si>
  <si>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</si>
  <si>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</si>
  <si>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</si>
  <si>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</si>
  <si>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</si>
  <si>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</si>
  <si>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</si>
  <si>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</si>
  <si>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</si>
  <si>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</si>
  <si>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</si>
  <si>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</si>
  <si>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</si>
  <si>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</si>
  <si>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</si>
  <si>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</si>
  <si>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</si>
  <si>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</si>
  <si>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</si>
  <si>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</si>
  <si>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</si>
  <si>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</si>
  <si>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</si>
  <si>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</si>
  <si>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</si>
  <si>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</si>
  <si>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</si>
  <si>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</si>
  <si>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</si>
  <si>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</si>
  <si>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</si>
  <si>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</si>
  <si>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</si>
  <si>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</si>
  <si>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</si>
  <si>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</si>
  <si>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</si>
  <si>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</si>
  <si>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</si>
  <si>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</si>
  <si>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</si>
  <si>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</si>
  <si>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</si>
  <si>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</si>
  <si>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</si>
  <si>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</si>
  <si>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</si>
  <si>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</si>
  <si>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</si>
  <si>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</si>
  <si>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</si>
  <si>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</si>
  <si>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</si>
  <si>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</si>
  <si>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</si>
  <si>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</si>
  <si>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</si>
  <si>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</si>
  <si>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</si>
  <si>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</si>
  <si>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</si>
  <si>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</si>
  <si>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</si>
  <si>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</si>
  <si>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</si>
  <si>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</si>
  <si>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</si>
  <si>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</si>
  <si>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</si>
  <si>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</si>
  <si>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</si>
  <si>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</si>
  <si>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</si>
  <si>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</si>
  <si>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</si>
  <si>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</si>
  <si>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</si>
  <si>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</si>
  <si>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</si>
  <si>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</si>
  <si>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</si>
  <si>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</si>
  <si>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</si>
  <si>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</si>
  <si>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</si>
  <si>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</si>
  <si>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</si>
  <si>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</si>
  <si>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</si>
  <si>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</si>
  <si>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</si>
  <si>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</si>
  <si>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</si>
  <si>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</si>
  <si>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</si>
  <si>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</si>
  <si>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</si>
  <si>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</si>
  <si>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</si>
  <si>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</si>
  <si>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</si>
  <si>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</si>
  <si>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</si>
  <si>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</si>
  <si>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</si>
  <si>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</si>
  <si>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</si>
  <si>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</si>
  <si>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</si>
  <si>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</si>
  <si>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</si>
  <si>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</si>
  <si>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</si>
  <si>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</si>
  <si>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</si>
  <si>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</si>
  <si>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</si>
  <si>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</si>
  <si>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</si>
  <si>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</si>
  <si>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</si>
  <si>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</si>
  <si>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</si>
  <si>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</si>
  <si>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</si>
  <si>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</si>
  <si>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</si>
  <si>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</si>
  <si>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</si>
  <si>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</si>
  <si>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</si>
  <si>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</si>
  <si>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</si>
  <si>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</si>
  <si>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</si>
  <si>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</si>
  <si>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</si>
  <si>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</si>
  <si>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</si>
  <si>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</si>
  <si>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</si>
  <si>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</si>
  <si>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</si>
  <si>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</si>
  <si>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</si>
  <si>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</si>
  <si>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</si>
  <si>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</si>
  <si>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</si>
  <si>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</si>
  <si>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</si>
  <si>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</si>
  <si>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</si>
  <si>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</si>
  <si>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</si>
  <si>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</si>
  <si>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</si>
  <si>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</si>
  <si>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</si>
  <si>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</si>
  <si>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</si>
  <si>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</si>
  <si>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</si>
  <si>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</si>
  <si>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</si>
  <si>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</si>
  <si>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</si>
  <si>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</si>
  <si>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</si>
  <si>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</si>
  <si>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</si>
  <si>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</si>
  <si>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</si>
  <si>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</si>
  <si>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</si>
  <si>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</si>
  <si>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</si>
  <si>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</si>
  <si>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</si>
  <si>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</si>
  <si>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</si>
  <si>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</si>
  <si>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</si>
  <si>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</si>
  <si>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</si>
  <si>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</si>
  <si>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</si>
  <si>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</si>
  <si>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</si>
  <si>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</si>
  <si>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</si>
  <si>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</si>
  <si>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</si>
  <si>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</si>
  <si>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</si>
  <si>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</si>
  <si>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</si>
  <si>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</si>
  <si>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</si>
  <si>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</si>
  <si>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</si>
  <si>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</si>
  <si>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</si>
  <si>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</si>
  <si>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</si>
  <si>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</si>
  <si>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</si>
  <si>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</si>
  <si>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</si>
  <si>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</si>
  <si>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</si>
  <si>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</si>
  <si>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</si>
  <si>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</si>
  <si>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</si>
  <si>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</si>
  <si>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</si>
  <si>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</si>
  <si>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</si>
  <si>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</si>
  <si>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</si>
  <si>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</si>
  <si>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</si>
  <si>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</si>
  <si>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</si>
  <si>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</si>
  <si>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</si>
  <si>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</si>
  <si>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</si>
  <si>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</si>
  <si>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</si>
  <si>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</si>
  <si>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</si>
  <si>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</si>
  <si>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</si>
  <si>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</si>
  <si>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</si>
  <si>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</si>
  <si>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</si>
  <si>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</si>
  <si>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</si>
  <si>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</si>
  <si>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</si>
  <si>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</si>
  <si>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</si>
  <si>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</si>
  <si>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</si>
  <si>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</si>
  <si>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</si>
  <si>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</si>
  <si>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</si>
  <si>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</si>
  <si>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</si>
  <si>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</si>
  <si>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</si>
  <si>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</si>
  <si>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</si>
  <si>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</si>
  <si>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</si>
  <si>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</si>
  <si>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</si>
  <si>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</si>
  <si>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</si>
  <si>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</si>
  <si>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</si>
  <si>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</si>
  <si>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</si>
  <si>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</si>
  <si>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</si>
  <si>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</si>
  <si>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</si>
  <si>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</si>
  <si>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</si>
  <si>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</si>
  <si>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</si>
  <si>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</si>
  <si>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</si>
  <si>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</si>
  <si>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</si>
  <si>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</si>
  <si>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</si>
  <si>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</si>
  <si>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</si>
  <si>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</si>
  <si>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</si>
  <si>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</si>
  <si>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</si>
  <si>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</si>
  <si>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</si>
  <si>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</si>
  <si>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</si>
  <si>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</si>
  <si>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</si>
  <si>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</si>
  <si>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</si>
  <si>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</si>
  <si>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</si>
  <si>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</si>
  <si>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</si>
  <si>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</si>
  <si>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</si>
  <si>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</si>
  <si>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</si>
  <si>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</si>
  <si>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</si>
  <si>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</si>
  <si>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</si>
  <si>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</si>
  <si>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</si>
  <si>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</si>
  <si>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</si>
  <si>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</si>
  <si>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</si>
  <si>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</si>
  <si>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</si>
  <si>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</si>
  <si>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</si>
  <si>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</si>
  <si>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</si>
  <si>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</si>
  <si>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</si>
  <si>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</si>
  <si>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</si>
  <si>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</si>
  <si>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</si>
  <si>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</si>
  <si>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</si>
  <si>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</si>
  <si>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</si>
  <si>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</si>
  <si>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</si>
  <si>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</si>
  <si>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</si>
  <si>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</si>
  <si>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</si>
  <si>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</si>
  <si>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</si>
  <si>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</si>
  <si>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</si>
  <si>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</si>
  <si>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</si>
  <si>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</si>
  <si>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</si>
  <si>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</si>
  <si>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</si>
  <si>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</si>
  <si>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</si>
  <si>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</si>
  <si>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</si>
  <si>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</si>
  <si>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</si>
  <si>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</si>
  <si>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</si>
  <si>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</si>
  <si>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</si>
  <si>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</si>
  <si>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</si>
  <si>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</si>
  <si>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</si>
  <si>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</si>
  <si>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</si>
  <si>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</si>
  <si>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</si>
  <si>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</si>
  <si>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</si>
  <si>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</si>
  <si>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</si>
  <si>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</si>
  <si>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</si>
  <si>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</si>
  <si>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</si>
  <si>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</si>
  <si>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</si>
  <si>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</si>
  <si>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</si>
  <si>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</si>
  <si>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</si>
  <si>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</si>
  <si>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</si>
  <si>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</si>
  <si>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</si>
  <si>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</si>
  <si>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</si>
  <si>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</si>
  <si>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</si>
  <si>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</si>
  <si>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</si>
  <si>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</si>
  <si>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</si>
  <si>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</si>
  <si>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</si>
  <si>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</si>
  <si>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</si>
  <si>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</si>
  <si>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</si>
  <si>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</si>
  <si>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</si>
  <si>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</si>
  <si>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</si>
  <si>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</si>
  <si>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</si>
  <si>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</si>
  <si>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</si>
  <si>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</si>
  <si>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</si>
  <si>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</si>
  <si>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</si>
  <si>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</si>
  <si>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</si>
  <si>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</si>
  <si>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</si>
  <si>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</si>
  <si>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</si>
  <si>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</si>
  <si>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</si>
  <si>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</si>
  <si>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</si>
  <si>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</si>
  <si>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</si>
  <si>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</si>
  <si>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</si>
  <si>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</si>
  <si>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</si>
  <si>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</si>
  <si>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</si>
  <si>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</si>
  <si>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</si>
  <si>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</si>
  <si>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</si>
  <si>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</si>
  <si>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</si>
  <si>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</si>
  <si>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</si>
  <si>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</si>
  <si>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</si>
  <si>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</si>
  <si>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</si>
  <si>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</si>
  <si>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</si>
  <si>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</si>
  <si>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</si>
  <si>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</si>
  <si>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</si>
  <si>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</si>
  <si>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</si>
  <si>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</si>
  <si>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</si>
  <si>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</si>
  <si>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</si>
  <si>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</si>
  <si>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</si>
  <si>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</si>
  <si>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</si>
  <si>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</si>
  <si>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</si>
  <si>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</si>
  <si>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</si>
  <si>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</si>
  <si>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</si>
  <si>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</si>
  <si>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</si>
  <si>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</si>
  <si>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</si>
  <si>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</si>
  <si>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</si>
  <si>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</si>
  <si>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</si>
  <si>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</si>
  <si>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</si>
  <si>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</si>
  <si>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</si>
  <si>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</si>
  <si>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</si>
  <si>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</si>
  <si>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</si>
  <si>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</si>
  <si>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</si>
  <si>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</si>
  <si>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</si>
  <si>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</si>
  <si>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</si>
  <si>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</si>
  <si>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</si>
  <si>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</si>
  <si>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</si>
  <si>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</si>
  <si>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</si>
  <si>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</si>
  <si>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</si>
  <si>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</si>
  <si>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</si>
  <si>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</si>
  <si>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</si>
  <si>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</si>
  <si>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</si>
  <si>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</si>
  <si>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</si>
  <si>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</si>
  <si>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</si>
  <si>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</si>
  <si>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</si>
  <si>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</si>
  <si>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</si>
  <si>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</si>
  <si>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</si>
  <si>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</si>
  <si>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</si>
  <si>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</si>
  <si>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</si>
  <si>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</si>
  <si>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</si>
  <si>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</si>
  <si>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</si>
  <si>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</si>
  <si>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</si>
  <si>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</si>
  <si>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</si>
  <si>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</si>
  <si>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</si>
  <si>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</si>
  <si>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</si>
  <si>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</si>
  <si>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</si>
  <si>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</si>
  <si>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</si>
  <si>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</si>
  <si>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</si>
  <si>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</si>
  <si>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</si>
  <si>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</si>
  <si>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</si>
  <si>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</si>
  <si>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</si>
  <si>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</si>
  <si>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</si>
  <si>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</si>
  <si>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</si>
  <si>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</si>
  <si>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</si>
  <si>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</si>
  <si>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</si>
  <si>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</si>
  <si>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</si>
  <si>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</si>
  <si>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</si>
  <si>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</si>
  <si>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</si>
  <si>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</si>
  <si>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</si>
  <si>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</si>
  <si>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</si>
  <si>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</si>
  <si>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</si>
  <si>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</si>
  <si>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</si>
  <si>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</si>
  <si>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</si>
  <si>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</si>
  <si>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</si>
  <si>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</si>
  <si>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</si>
  <si>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</si>
  <si>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</si>
  <si>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</si>
  <si>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</si>
  <si>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</si>
  <si>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</si>
  <si>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</si>
  <si>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</si>
  <si>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</si>
  <si>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</si>
  <si>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</si>
  <si>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</si>
  <si>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</si>
  <si>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</si>
  <si>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</si>
  <si>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</si>
  <si>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</si>
  <si>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</si>
  <si>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</si>
  <si>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</si>
  <si>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</si>
  <si>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</si>
  <si>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</si>
  <si>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</si>
  <si>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</si>
  <si>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</si>
  <si>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</si>
  <si>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</si>
  <si>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</si>
  <si>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</si>
  <si>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</si>
  <si>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</si>
  <si>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</si>
  <si>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</si>
  <si>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</si>
  <si>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</si>
  <si>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</si>
  <si>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</si>
  <si>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</si>
  <si>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</si>
  <si>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</si>
  <si>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</si>
  <si>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</si>
  <si>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</si>
  <si>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</si>
  <si>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</si>
  <si>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</si>
  <si>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</si>
  <si>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</si>
  <si>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</si>
  <si>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</si>
  <si>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</si>
  <si>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</si>
  <si>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</si>
  <si>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</si>
  <si>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</si>
  <si>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</si>
  <si>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</si>
  <si>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</si>
  <si>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</si>
  <si>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</si>
  <si>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</si>
  <si>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</si>
  <si>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</si>
  <si>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</si>
  <si>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</si>
  <si>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</si>
  <si>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</si>
  <si>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</si>
  <si>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</si>
  <si>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</si>
  <si>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</si>
  <si>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</si>
  <si>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</si>
  <si>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</si>
  <si>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</si>
  <si>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</si>
  <si>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</si>
  <si>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</si>
  <si>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</si>
  <si>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</si>
  <si>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</si>
  <si>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</si>
  <si>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</si>
  <si>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</si>
  <si>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</si>
  <si>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</si>
  <si>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</si>
  <si>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</si>
  <si>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</si>
  <si>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</si>
  <si>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</si>
  <si>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</si>
  <si>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</si>
  <si>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</si>
  <si>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</si>
  <si>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</si>
  <si>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</si>
  <si>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</si>
  <si>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</si>
  <si>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</si>
  <si>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</si>
  <si>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</si>
  <si>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</si>
  <si>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</si>
  <si>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</si>
  <si>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</si>
  <si>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</si>
  <si>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</si>
  <si>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</si>
  <si>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</si>
  <si>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</si>
  <si>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</si>
  <si>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</si>
  <si>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</si>
  <si>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</si>
  <si>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</si>
  <si>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</si>
  <si>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</si>
  <si>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</si>
  <si>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</si>
  <si>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</si>
  <si>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</si>
  <si>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</si>
  <si>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</si>
  <si>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</si>
  <si>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</si>
  <si>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</si>
  <si>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</si>
  <si>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</si>
  <si>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</si>
  <si>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</si>
  <si>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</si>
  <si>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</si>
  <si>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</si>
  <si>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</si>
  <si>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</si>
  <si>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</si>
  <si>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</si>
  <si>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</si>
  <si>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</si>
  <si>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</si>
  <si>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</si>
  <si>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</si>
  <si>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</si>
  <si>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</si>
  <si>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</si>
  <si>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</si>
  <si>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</si>
  <si>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</si>
  <si>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</si>
  <si>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</si>
  <si>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</si>
  <si>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</si>
  <si>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</si>
  <si>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</si>
  <si>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</si>
  <si>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</si>
  <si>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</si>
  <si>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</si>
  <si>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</si>
  <si>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</si>
  <si>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</si>
  <si>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</si>
  <si>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</si>
  <si>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</si>
  <si>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</si>
  <si>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</si>
  <si>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</si>
  <si>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</si>
  <si>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</si>
  <si>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</si>
  <si>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</si>
  <si>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</si>
  <si>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</si>
  <si>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</si>
  <si>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</si>
  <si>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</si>
  <si>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</si>
  <si>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</si>
  <si>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</si>
  <si>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</si>
  <si>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</si>
  <si>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</si>
  <si>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</si>
  <si>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</si>
  <si>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</si>
  <si>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</si>
  <si>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</si>
  <si>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</si>
  <si>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</si>
  <si>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</si>
  <si>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</si>
  <si>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</si>
  <si>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</si>
  <si>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</si>
  <si>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</si>
  <si>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</si>
  <si>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</si>
  <si>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</si>
  <si>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</si>
  <si>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</si>
  <si>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</si>
  <si>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</si>
  <si>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</si>
  <si>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</si>
  <si>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</si>
  <si>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</si>
  <si>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</si>
  <si>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</si>
  <si>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</si>
  <si>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</si>
  <si>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</si>
  <si>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</si>
  <si>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</si>
  <si>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</si>
  <si>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</si>
  <si>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</si>
  <si>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</si>
  <si>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</si>
  <si>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</si>
  <si>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</si>
  <si>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</si>
  <si>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</si>
  <si>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</si>
  <si>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</si>
  <si>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</si>
  <si>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</si>
  <si>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</si>
  <si>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</si>
  <si>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</si>
  <si>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</si>
  <si>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</si>
  <si>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</si>
  <si>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</si>
  <si>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</si>
  <si>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</si>
  <si>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</si>
  <si>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</si>
  <si>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</si>
  <si>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</si>
  <si>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</si>
  <si>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</si>
  <si>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</si>
  <si>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</si>
  <si>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</si>
  <si>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</si>
  <si>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</si>
  <si>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</si>
  <si>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</si>
  <si>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</si>
  <si>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</si>
  <si>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</si>
  <si>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</si>
  <si>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</si>
  <si>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</si>
  <si>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</si>
  <si>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</si>
  <si>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</si>
  <si>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</si>
  <si>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</si>
  <si>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</si>
  <si>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</si>
  <si>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</si>
  <si>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</si>
  <si>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</si>
  <si>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</si>
  <si>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</si>
  <si>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</si>
  <si>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</si>
  <si>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</si>
  <si>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</si>
  <si>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</si>
  <si>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</si>
  <si>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</si>
  <si>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</si>
  <si>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</si>
  <si>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</si>
  <si>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</si>
  <si>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</si>
  <si>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</si>
  <si>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</si>
  <si>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</si>
  <si>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</si>
  <si>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</si>
  <si>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</si>
  <si>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</si>
  <si>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</si>
  <si>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</si>
  <si>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</si>
  <si>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</si>
  <si>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</si>
  <si>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</si>
  <si>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</si>
  <si>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</si>
  <si>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</si>
  <si>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</si>
  <si>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</si>
  <si>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</si>
  <si>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</si>
  <si>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</si>
  <si>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</si>
  <si>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</si>
  <si>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</si>
  <si>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</si>
  <si>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</si>
  <si>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</si>
  <si>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</si>
  <si>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</si>
  <si>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</si>
  <si>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</si>
  <si>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</si>
  <si>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</si>
  <si>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</si>
  <si>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</si>
  <si>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</si>
  <si>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</si>
  <si>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</si>
  <si>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</si>
  <si>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</si>
  <si>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</si>
  <si>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</si>
  <si>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</si>
  <si>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</si>
  <si>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</si>
  <si>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</si>
  <si>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</si>
  <si>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</si>
  <si>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</si>
  <si>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</si>
  <si>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</si>
  <si>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</si>
  <si>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</si>
  <si>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</si>
  <si>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</si>
  <si>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</si>
  <si>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</si>
  <si>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</si>
  <si>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</si>
  <si>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</si>
  <si>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</si>
  <si>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</si>
  <si>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</si>
  <si>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</si>
  <si>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</si>
  <si>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</si>
  <si>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</si>
  <si>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</si>
  <si>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</si>
  <si>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</si>
  <si>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</si>
  <si>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</si>
  <si>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</si>
  <si>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</si>
  <si>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</si>
  <si>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</si>
  <si>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</si>
  <si>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</si>
  <si>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</si>
  <si>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</si>
  <si>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</si>
  <si>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</si>
  <si>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</si>
  <si>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</si>
  <si>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</si>
  <si>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</si>
  <si>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</si>
  <si>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</si>
  <si>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</si>
  <si>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</si>
  <si>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</si>
  <si>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</si>
  <si>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</si>
  <si>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</si>
  <si>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</si>
  <si>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</si>
  <si>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</si>
  <si>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</si>
  <si>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</si>
  <si>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</si>
  <si>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</si>
  <si>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</si>
  <si>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</si>
  <si>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</si>
  <si>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</si>
  <si>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</si>
  <si>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</si>
  <si>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</si>
  <si>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</si>
  <si>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</si>
  <si>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</si>
  <si>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</si>
  <si>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</si>
  <si>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</si>
  <si>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</si>
  <si>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</si>
  <si>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</si>
  <si>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</si>
  <si>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</si>
  <si>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</si>
  <si>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</si>
  <si>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</si>
  <si>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</si>
  <si>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</si>
  <si>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</si>
  <si>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</si>
  <si>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</si>
  <si>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</si>
  <si>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</si>
  <si>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</si>
  <si>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</si>
  <si>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</si>
  <si>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</si>
  <si>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</si>
  <si>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</si>
  <si>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</si>
  <si>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</si>
  <si>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</si>
  <si>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</si>
  <si>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</si>
  <si>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</si>
  <si>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</si>
  <si>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</si>
  <si>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</si>
  <si>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</si>
  <si>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</si>
  <si>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</si>
  <si>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</si>
  <si>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</si>
  <si>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</si>
  <si>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</si>
  <si>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</si>
  <si>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</si>
  <si>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</si>
  <si>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</si>
  <si>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</si>
  <si>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</si>
  <si>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</si>
  <si>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</si>
  <si>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</si>
  <si>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</si>
  <si>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</si>
  <si>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</si>
  <si>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</si>
  <si>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</si>
  <si>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</si>
  <si>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</si>
  <si>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</si>
  <si>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</si>
  <si>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</si>
  <si>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</si>
  <si>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</si>
  <si>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</si>
  <si>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</si>
  <si>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</si>
  <si>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</si>
  <si>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</si>
  <si>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</si>
  <si>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</si>
  <si>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</si>
  <si>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</si>
  <si>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</si>
  <si>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</si>
  <si>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</si>
  <si>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</si>
  <si>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</si>
  <si>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</si>
  <si>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</si>
  <si>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</si>
  <si>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</si>
  <si>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</si>
  <si>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</si>
  <si>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</si>
  <si>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</si>
  <si>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</si>
  <si>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</si>
  <si>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</si>
  <si>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</si>
  <si>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</si>
  <si>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</si>
  <si>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</si>
  <si>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</si>
  <si>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</si>
  <si>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</si>
  <si>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</si>
  <si>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</si>
  <si>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</si>
  <si>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</si>
  <si>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</si>
  <si>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</si>
  <si>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</si>
  <si>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</si>
  <si>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</si>
  <si>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</si>
  <si>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</si>
  <si>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</si>
  <si>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</si>
  <si>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</si>
  <si>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</si>
  <si>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</si>
  <si>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</si>
  <si>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</si>
  <si>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</si>
  <si>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</si>
  <si>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</si>
  <si>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</si>
  <si>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</si>
  <si>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</si>
  <si>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</si>
  <si>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</si>
  <si>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</si>
  <si>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</si>
  <si>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</si>
  <si>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</si>
  <si>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</si>
  <si>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</si>
  <si>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</si>
  <si>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</si>
  <si>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</si>
  <si>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</si>
  <si>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</si>
  <si>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</si>
  <si>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</si>
  <si>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</si>
  <si>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</si>
  <si>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</si>
  <si>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</si>
  <si>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</si>
  <si>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</si>
  <si>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</si>
  <si>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</si>
  <si>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</si>
  <si>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</si>
  <si>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</si>
  <si>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</si>
  <si>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</si>
  <si>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</si>
  <si>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</si>
  <si>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</si>
  <si>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</si>
  <si>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</si>
  <si>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</si>
  <si>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</si>
  <si>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</si>
  <si>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</si>
  <si>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</si>
  <si>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</si>
  <si>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</si>
  <si>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</si>
  <si>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</si>
  <si>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</si>
  <si>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</si>
  <si>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</si>
  <si>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</si>
  <si>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</si>
  <si>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</si>
  <si>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</si>
  <si>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</si>
  <si>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</si>
  <si>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</si>
  <si>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</si>
  <si>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</si>
  <si>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</si>
  <si>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</si>
  <si>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</si>
  <si>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</si>
  <si>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</si>
  <si>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</si>
  <si>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</si>
  <si>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</si>
  <si>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</si>
  <si>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</si>
  <si>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</si>
  <si>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</si>
  <si>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</si>
  <si>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</si>
  <si>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</si>
  <si>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</si>
  <si>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</si>
  <si>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</si>
  <si>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</si>
  <si>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</si>
  <si>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</si>
  <si>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</si>
  <si>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</si>
  <si>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</si>
  <si>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</si>
  <si>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</si>
  <si>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</si>
  <si>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</si>
  <si>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</si>
  <si>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</si>
  <si>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</si>
  <si>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</si>
  <si>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</si>
  <si>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</si>
  <si>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</si>
  <si>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</si>
  <si>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</si>
  <si>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</si>
  <si>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</si>
  <si>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</si>
  <si>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</si>
  <si>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</si>
  <si>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</si>
  <si>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</si>
  <si>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</si>
  <si>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</si>
  <si>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</si>
  <si>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</si>
  <si>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</si>
  <si>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</si>
  <si>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</si>
  <si>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</si>
  <si>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</si>
  <si>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</si>
  <si>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</si>
  <si>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</si>
  <si>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</si>
  <si>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</si>
  <si>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</si>
  <si>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</si>
  <si>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</si>
  <si>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</si>
  <si>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</si>
  <si>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</si>
  <si>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</si>
  <si>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</si>
  <si>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</si>
  <si>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</si>
  <si>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</si>
  <si>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</si>
  <si>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</si>
  <si>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</si>
  <si>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</si>
  <si>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</si>
  <si>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</si>
  <si>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</si>
  <si>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</si>
  <si>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</si>
  <si>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</si>
  <si>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</si>
  <si>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</si>
  <si>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</si>
  <si>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</si>
  <si>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</si>
  <si>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</si>
  <si>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</si>
  <si>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</si>
  <si>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</si>
  <si>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</si>
  <si>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</si>
  <si>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</si>
  <si>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</si>
  <si>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</si>
  <si>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</si>
  <si>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</si>
  <si>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</si>
  <si>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</si>
  <si>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</si>
  <si>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</si>
  <si>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</si>
  <si>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</si>
  <si>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</si>
  <si>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</si>
  <si>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</si>
  <si>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</si>
  <si>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</si>
  <si>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</si>
  <si>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</si>
  <si>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</si>
  <si>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</si>
  <si>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</si>
  <si>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</si>
  <si>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</si>
  <si>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</si>
  <si>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</si>
  <si>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</si>
  <si>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</si>
  <si>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</si>
  <si>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</si>
  <si>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</si>
  <si>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</si>
  <si>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</si>
  <si>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</si>
  <si>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</si>
  <si>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</si>
  <si>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</si>
  <si>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</si>
  <si>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</si>
  <si>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</si>
  <si>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</si>
  <si>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</si>
  <si>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</si>
  <si>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</si>
  <si>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</si>
  <si>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</si>
  <si>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</si>
  <si>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</si>
  <si>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</si>
  <si>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</si>
  <si>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</si>
  <si>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</si>
  <si>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</si>
  <si>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</si>
  <si>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</si>
  <si>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</si>
  <si>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</si>
  <si>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</si>
  <si>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</si>
  <si>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</si>
  <si>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</si>
  <si>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</si>
  <si>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</si>
  <si>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</si>
  <si>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</si>
  <si>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</si>
  <si>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</si>
  <si>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</si>
  <si>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</si>
  <si>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</si>
  <si>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</si>
  <si>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</si>
  <si>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</si>
  <si>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</si>
  <si>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</si>
  <si>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</si>
  <si>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</si>
  <si>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</si>
  <si>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</si>
  <si>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</si>
  <si>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</si>
  <si>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</si>
  <si>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</si>
  <si>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</si>
  <si>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</si>
  <si>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</si>
  <si>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</si>
  <si>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</si>
  <si>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</si>
  <si>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</si>
  <si>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</si>
  <si>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</si>
  <si>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</si>
  <si>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</si>
  <si>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</si>
  <si>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</si>
  <si>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</si>
  <si>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</si>
  <si>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</si>
  <si>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</si>
  <si>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</si>
  <si>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</si>
  <si>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</si>
  <si>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</si>
  <si>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</si>
  <si>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</si>
  <si>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</si>
  <si>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</si>
  <si>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</si>
  <si>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</si>
  <si>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</si>
  <si>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</si>
  <si>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</si>
  <si>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</si>
  <si>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</si>
  <si>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</si>
  <si>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</si>
  <si>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</si>
  <si>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</si>
  <si>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</si>
  <si>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</si>
  <si>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</si>
  <si>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</si>
  <si>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</si>
  <si>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</si>
  <si>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</si>
  <si>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</si>
  <si>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</si>
  <si>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</si>
  <si>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</si>
  <si>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</si>
  <si>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</si>
  <si>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</si>
  <si>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</si>
  <si>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</si>
  <si>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</si>
  <si>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</si>
  <si>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</si>
  <si>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</si>
  <si>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</si>
  <si>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</si>
  <si>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</si>
  <si>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</si>
  <si>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</si>
  <si>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</si>
  <si>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</si>
  <si>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</si>
  <si>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</si>
  <si>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</si>
  <si>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</si>
  <si>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</si>
  <si>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</si>
  <si>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</si>
  <si>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</si>
  <si>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</si>
  <si>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</si>
  <si>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</si>
  <si>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</si>
  <si>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</si>
  <si>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</si>
  <si>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</si>
  <si>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</si>
  <si>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</si>
  <si>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</si>
  <si>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</si>
  <si>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</si>
  <si>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</si>
  <si>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</si>
  <si>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</si>
  <si>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</si>
  <si>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</si>
  <si>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</si>
  <si>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</si>
  <si>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</si>
  <si>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</si>
  <si>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</si>
  <si>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</si>
  <si>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</si>
  <si>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</si>
  <si>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</si>
  <si>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</si>
  <si>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</si>
  <si>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</si>
  <si>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</si>
  <si>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</si>
  <si>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</si>
  <si>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</si>
  <si>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</si>
  <si>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</si>
  <si>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</si>
  <si>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</si>
  <si>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</si>
  <si>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</si>
  <si>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</si>
  <si>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</si>
  <si>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</si>
  <si>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</si>
  <si>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</si>
  <si>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</si>
  <si>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</si>
  <si>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</si>
  <si>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</si>
  <si>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</si>
  <si>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</si>
  <si>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</si>
  <si>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</si>
  <si>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</si>
  <si>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</si>
  <si>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</si>
  <si>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</si>
  <si>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</si>
  <si>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</si>
  <si>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</si>
  <si>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</si>
  <si>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</si>
  <si>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</si>
  <si>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</si>
  <si>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</si>
  <si>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</si>
  <si>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</si>
  <si>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</si>
  <si>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</si>
  <si>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</si>
  <si>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</si>
  <si>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</si>
  <si>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</si>
  <si>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</si>
  <si>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</si>
  <si>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</si>
  <si>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</si>
  <si>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</si>
  <si>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</si>
  <si>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</si>
  <si>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</si>
  <si>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</si>
  <si>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</si>
  <si>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</si>
  <si>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</si>
  <si>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</si>
  <si>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</si>
  <si>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</si>
  <si>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</si>
  <si>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</si>
  <si>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</si>
  <si>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</si>
  <si>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</si>
  <si>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</si>
  <si>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</si>
  <si>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</si>
  <si>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</si>
  <si>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</si>
  <si>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</si>
  <si>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</si>
  <si>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</si>
  <si>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</si>
  <si>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</si>
  <si>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</si>
  <si>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</si>
  <si>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</si>
  <si>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</si>
  <si>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</si>
  <si>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</si>
  <si>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</si>
  <si>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</si>
  <si>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</si>
  <si>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</si>
  <si>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</si>
  <si>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</si>
  <si>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</si>
  <si>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</si>
  <si>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</si>
  <si>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</si>
  <si>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</si>
  <si>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</si>
  <si>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</si>
  <si>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</si>
  <si>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</si>
  <si>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</si>
  <si>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</si>
  <si>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</si>
  <si>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</si>
  <si>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</si>
  <si>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</si>
  <si>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</si>
  <si>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</si>
  <si>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</si>
  <si>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</si>
  <si>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</si>
  <si>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</si>
  <si>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</si>
  <si>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</si>
  <si>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</si>
  <si>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</si>
  <si>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</si>
  <si>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</si>
  <si>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</si>
  <si>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</si>
  <si>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</si>
  <si>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</si>
  <si>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</si>
  <si>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</si>
  <si>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</si>
  <si>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</si>
  <si>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</si>
  <si>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</si>
  <si>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</si>
  <si>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</si>
  <si>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</si>
  <si>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</si>
  <si>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</si>
  <si>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</si>
  <si>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</si>
  <si>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</si>
  <si>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</si>
  <si>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</si>
  <si>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</si>
  <si>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</si>
  <si>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</si>
  <si>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</si>
  <si>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</si>
  <si>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</si>
  <si>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</si>
  <si>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</si>
  <si>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</si>
  <si>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</si>
  <si>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</si>
  <si>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</si>
  <si>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</si>
  <si>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</si>
  <si>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</si>
  <si>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</si>
  <si>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</si>
  <si>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</si>
  <si>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</si>
  <si>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</si>
  <si>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</si>
  <si>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</si>
  <si>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</si>
  <si>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</si>
  <si>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</si>
  <si>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</si>
  <si>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</si>
  <si>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</si>
  <si>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</si>
  <si>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</si>
  <si>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</si>
  <si>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</si>
  <si>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</si>
  <si>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</si>
  <si>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</si>
  <si>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</si>
  <si>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</si>
  <si>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</si>
  <si>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</si>
  <si>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</si>
  <si>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</si>
  <si>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</si>
  <si>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</si>
  <si>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</si>
  <si>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</si>
  <si>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</si>
  <si>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</si>
  <si>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</si>
  <si>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</si>
  <si>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</si>
  <si>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</si>
  <si>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</si>
  <si>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</si>
  <si>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</si>
  <si>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</si>
  <si>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</si>
  <si>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</si>
  <si>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</si>
  <si>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</si>
  <si>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</si>
  <si>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</si>
  <si>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</si>
  <si>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</si>
  <si>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</si>
  <si>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</si>
  <si>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</si>
  <si>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</si>
  <si>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</si>
  <si>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</si>
  <si>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</si>
  <si>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</si>
  <si>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</si>
  <si>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</si>
  <si>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</si>
  <si>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</si>
  <si>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</si>
  <si>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</si>
  <si>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</si>
  <si>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</si>
  <si>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</si>
  <si>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</si>
  <si>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</si>
  <si>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</si>
  <si>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</si>
  <si>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</si>
  <si>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</si>
  <si>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</si>
  <si>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</si>
  <si>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</si>
  <si>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</si>
  <si>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</si>
  <si>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</si>
  <si>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</si>
  <si>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</si>
  <si>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</si>
  <si>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</si>
  <si>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</si>
  <si>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</si>
  <si>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</si>
  <si>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</si>
  <si>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</si>
  <si>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</si>
  <si>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</si>
  <si>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</si>
  <si>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</si>
  <si>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</si>
  <si>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</si>
  <si>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</si>
  <si>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</si>
  <si>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</si>
  <si>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</si>
  <si>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</si>
  <si>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</si>
  <si>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</si>
  <si>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</si>
  <si>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</si>
  <si>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</si>
  <si>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</si>
  <si>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</si>
  <si>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</si>
  <si>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</si>
  <si>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</si>
  <si>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</si>
  <si>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</si>
  <si>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</si>
  <si>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</si>
  <si>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</si>
  <si>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</si>
  <si>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</si>
  <si>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</si>
  <si>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</si>
  <si>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</si>
  <si>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</si>
  <si>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</si>
  <si>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</si>
  <si>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</si>
  <si>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</si>
  <si>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</si>
  <si>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</si>
  <si>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</si>
  <si>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</si>
  <si>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</si>
  <si>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</si>
  <si>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</si>
  <si>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</si>
  <si>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</si>
  <si>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</si>
  <si>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</si>
  <si>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</si>
  <si>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</si>
  <si>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</si>
  <si>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</si>
  <si>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</si>
  <si>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</si>
  <si>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</si>
  <si>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</si>
  <si>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</si>
  <si>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</si>
  <si>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</si>
  <si>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</si>
  <si>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</si>
  <si>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</si>
  <si>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</si>
  <si>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</si>
  <si>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</si>
  <si>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</si>
  <si>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</si>
  <si>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</si>
  <si>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</si>
  <si>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</si>
  <si>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</si>
  <si>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</si>
  <si>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</si>
  <si>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</si>
  <si>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</si>
  <si>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</si>
  <si>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</si>
  <si>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</si>
  <si>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</si>
  <si>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</si>
  <si>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</si>
  <si>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</si>
  <si>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</si>
  <si>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</si>
  <si>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</si>
  <si>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</si>
  <si>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</si>
  <si>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</si>
  <si>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</si>
  <si>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</si>
  <si>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</si>
  <si>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</si>
  <si>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</si>
  <si>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</si>
  <si>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</si>
  <si>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</si>
  <si>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</si>
  <si>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</si>
  <si>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</si>
  <si>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</si>
  <si>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</si>
  <si>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</si>
  <si>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</si>
  <si>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</si>
  <si>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</si>
  <si>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</si>
  <si>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</si>
  <si>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</si>
  <si>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</si>
  <si>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</si>
  <si>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</si>
  <si>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</si>
  <si>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</si>
  <si>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</si>
  <si>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</si>
  <si>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</si>
  <si>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</si>
  <si>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</si>
  <si>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</si>
  <si>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</si>
  <si>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</si>
  <si>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</si>
  <si>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</si>
  <si>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</si>
  <si>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</si>
  <si>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</si>
  <si>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</si>
  <si>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</si>
  <si>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</si>
  <si>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</si>
  <si>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</si>
  <si>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</si>
  <si>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</si>
  <si>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</si>
  <si>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</si>
  <si>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</si>
  <si>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</si>
  <si>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</si>
  <si>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</si>
  <si>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</si>
  <si>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</si>
  <si>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</si>
  <si>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</si>
  <si>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</si>
  <si>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</si>
  <si>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</si>
  <si>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</si>
  <si>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</si>
  <si>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</si>
  <si>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</si>
  <si>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</si>
  <si>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</si>
  <si>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</si>
  <si>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</si>
  <si>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</si>
  <si>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</si>
  <si>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</si>
  <si>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</si>
  <si>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</si>
  <si>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</si>
  <si>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</si>
  <si>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</si>
  <si>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</si>
  <si>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</si>
  <si>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</si>
  <si>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</si>
  <si>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</si>
  <si>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</si>
  <si>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</si>
  <si>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</si>
  <si>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</si>
  <si>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</si>
  <si>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</si>
  <si>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</si>
  <si>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</si>
  <si>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</si>
  <si>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</si>
  <si>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</si>
  <si>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</si>
  <si>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</si>
  <si>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</si>
  <si>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</si>
  <si>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</si>
  <si>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</si>
  <si>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</si>
  <si>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</si>
  <si>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</si>
  <si>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</si>
  <si>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</si>
  <si>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</si>
  <si>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</si>
  <si>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</si>
  <si>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</si>
  <si>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</si>
  <si>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</si>
  <si>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</si>
  <si>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</si>
  <si>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</si>
  <si>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</si>
  <si>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</si>
  <si>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</si>
  <si>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</si>
  <si>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</si>
  <si>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</si>
  <si>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</si>
  <si>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</si>
  <si>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</si>
  <si>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</si>
  <si>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</si>
  <si>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</si>
  <si>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</si>
  <si>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</si>
  <si>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</si>
  <si>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</si>
  <si>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</si>
  <si>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</si>
  <si>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</si>
  <si>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</si>
  <si>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</si>
  <si>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</si>
  <si>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</si>
  <si>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</si>
  <si>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</si>
  <si>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</si>
  <si>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</si>
  <si>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</si>
  <si>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</si>
  <si>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</si>
  <si>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</si>
  <si>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</si>
  <si>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</si>
  <si>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</si>
  <si>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</si>
  <si>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</si>
  <si>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</si>
  <si>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</si>
  <si>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</si>
  <si>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</si>
  <si>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</si>
  <si>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</si>
  <si>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</si>
  <si>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</si>
  <si>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</si>
  <si>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</si>
  <si>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</si>
  <si>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</si>
  <si>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</si>
  <si>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</si>
  <si>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</si>
  <si>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</si>
  <si>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</si>
  <si>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</si>
  <si>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</si>
  <si>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</si>
  <si>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</si>
  <si>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</si>
  <si>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</si>
  <si>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</si>
  <si>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</si>
  <si>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</si>
  <si>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</si>
  <si>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</si>
  <si>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</si>
  <si>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</si>
  <si>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</si>
  <si>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</si>
  <si>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</si>
  <si>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</si>
  <si>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</si>
  <si>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</si>
  <si>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</si>
  <si>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</si>
  <si>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</si>
  <si>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</si>
  <si>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</si>
  <si>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</si>
  <si>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</si>
  <si>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</si>
  <si>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</si>
  <si>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</si>
  <si>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</si>
  <si>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</si>
  <si>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</si>
  <si>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</si>
  <si>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</si>
  <si>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</si>
  <si>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</si>
  <si>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</si>
  <si>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</si>
  <si>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</si>
  <si>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</si>
  <si>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</si>
  <si>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</si>
  <si>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</si>
  <si>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</si>
  <si>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</si>
  <si>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</si>
  <si>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</si>
  <si>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</si>
  <si>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</si>
  <si>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</si>
  <si>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</si>
  <si>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</si>
  <si>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</si>
  <si>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</si>
  <si>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</si>
  <si>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</si>
  <si>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</si>
  <si>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</si>
  <si>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</si>
  <si>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</si>
  <si>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</si>
  <si>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</si>
  <si>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</si>
  <si>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</si>
  <si>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</si>
  <si>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</si>
  <si>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</si>
  <si>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</si>
  <si>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</si>
  <si>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</si>
  <si>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</si>
  <si>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</si>
  <si>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</si>
  <si>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</si>
  <si>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</si>
  <si>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</si>
  <si>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</si>
  <si>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</si>
  <si>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</si>
  <si>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</si>
  <si>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</si>
  <si>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</si>
  <si>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</si>
  <si>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</si>
  <si>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</si>
  <si>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</si>
  <si>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</si>
  <si>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</si>
  <si>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</si>
  <si>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</si>
  <si>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</si>
  <si>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</si>
  <si>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</si>
  <si>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</si>
  <si>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</si>
  <si>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</si>
  <si>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</si>
  <si>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</si>
  <si>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</si>
  <si>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</si>
  <si>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</si>
  <si>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</si>
  <si>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</si>
  <si>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</si>
  <si>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</si>
  <si>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</si>
  <si>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</si>
  <si>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</si>
  <si>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</si>
  <si>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</si>
  <si>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</si>
  <si>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</si>
  <si>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</si>
  <si>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</si>
  <si>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</si>
  <si>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</si>
  <si>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</si>
  <si>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</si>
  <si>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</si>
  <si>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</si>
  <si>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</si>
  <si>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</si>
  <si>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</si>
  <si>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</si>
  <si>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</si>
  <si>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</si>
  <si>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</si>
  <si>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</si>
  <si>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</si>
  <si>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</si>
  <si>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</si>
  <si>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</si>
  <si>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</si>
  <si>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</si>
  <si>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</si>
  <si>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</si>
  <si>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</si>
  <si>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</si>
  <si>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</si>
  <si>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</si>
  <si>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</si>
  <si>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</si>
  <si>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</si>
  <si>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</si>
  <si>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</si>
  <si>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</si>
  <si>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</si>
  <si>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</si>
  <si>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</si>
  <si>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</si>
  <si>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</si>
  <si>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</si>
  <si>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</si>
  <si>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</si>
  <si>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</si>
  <si>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</si>
  <si>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</si>
  <si>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</si>
  <si>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</si>
  <si>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</si>
  <si>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</si>
  <si>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</si>
  <si>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</si>
  <si>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</si>
  <si>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</si>
  <si>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</si>
  <si>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</si>
  <si>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</si>
  <si>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</si>
  <si>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</si>
  <si>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</si>
  <si>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</si>
  <si>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</si>
  <si>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</si>
  <si>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</si>
  <si>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</si>
  <si>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</si>
  <si>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</si>
  <si>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</si>
  <si>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</si>
  <si>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</si>
  <si>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</si>
  <si>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</si>
  <si>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</si>
  <si>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</si>
  <si>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</si>
  <si>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</si>
  <si>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</si>
  <si>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</si>
  <si>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</si>
  <si>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</si>
  <si>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</si>
  <si>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</si>
  <si>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</si>
  <si>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</si>
  <si>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</si>
  <si>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</si>
  <si>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</si>
  <si>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</si>
  <si>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</si>
  <si>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</si>
  <si>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</si>
  <si>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</si>
  <si>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</si>
  <si>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</si>
  <si>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</si>
  <si>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</si>
  <si>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</si>
  <si>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</si>
  <si>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</si>
  <si>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</si>
  <si>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</si>
  <si>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</si>
  <si>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</si>
  <si>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</si>
  <si>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</si>
  <si>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</si>
  <si>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</si>
  <si>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</si>
  <si>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</si>
  <si>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</si>
  <si>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</si>
  <si>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</si>
  <si>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</si>
  <si>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</si>
  <si>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</si>
  <si>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</si>
  <si>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</si>
  <si>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</si>
  <si>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</si>
  <si>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</si>
  <si>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</si>
  <si>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</si>
  <si>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</si>
  <si>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</si>
  <si>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</si>
  <si>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</si>
  <si>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</si>
  <si>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</si>
  <si>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</si>
  <si>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</si>
  <si>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</si>
  <si>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</si>
  <si>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</si>
  <si>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</si>
  <si>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</si>
  <si>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</si>
  <si>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</si>
  <si>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</si>
  <si>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</si>
  <si>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</si>
  <si>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</si>
  <si>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</si>
  <si>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</si>
  <si>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</si>
  <si>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</si>
  <si>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</si>
  <si>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</si>
  <si>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</si>
  <si>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</si>
  <si>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</si>
  <si>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</si>
  <si>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</si>
  <si>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</si>
  <si>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</si>
  <si>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</si>
  <si>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</si>
  <si>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</si>
  <si>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</si>
  <si>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</si>
  <si>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</si>
  <si>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</si>
  <si>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</si>
  <si>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</si>
  <si>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</si>
  <si>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</si>
  <si>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</si>
  <si>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</si>
  <si>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</si>
  <si>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</si>
  <si>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</si>
  <si>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</si>
  <si>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</si>
  <si>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</si>
  <si>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</si>
  <si>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</si>
  <si>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</si>
  <si>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</si>
  <si>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</si>
  <si>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</si>
  <si>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</si>
  <si>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</si>
  <si>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</si>
  <si>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</si>
  <si>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</si>
  <si>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</si>
  <si>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</si>
  <si>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</si>
  <si>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</si>
  <si>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</si>
  <si>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</si>
  <si>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</si>
  <si>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</si>
  <si>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</si>
  <si>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</si>
  <si>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</si>
  <si>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</si>
  <si>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</si>
  <si>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</si>
  <si>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</si>
  <si>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</si>
  <si>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</si>
  <si>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</si>
  <si>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</si>
  <si>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</si>
  <si>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</si>
  <si>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</si>
  <si>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</si>
  <si>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</si>
  <si>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</si>
  <si>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</si>
  <si>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</si>
  <si>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</si>
  <si>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</si>
  <si>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</si>
  <si>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</si>
  <si>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</si>
  <si>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</si>
  <si>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</si>
  <si>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</si>
  <si>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</si>
  <si>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</si>
  <si>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</si>
  <si>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</si>
  <si>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</si>
  <si>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</si>
  <si>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</si>
  <si>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</si>
  <si>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</si>
  <si>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</si>
  <si>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</si>
  <si>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</si>
  <si>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</si>
  <si>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</si>
  <si>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</si>
  <si>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</si>
  <si>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</si>
  <si>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</si>
  <si>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</si>
  <si>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</si>
  <si>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</si>
  <si>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</si>
  <si>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</si>
  <si>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</si>
  <si>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</si>
  <si>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</si>
  <si>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</si>
  <si>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</si>
  <si>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</si>
  <si>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</si>
  <si>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</si>
  <si>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</si>
  <si>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</si>
  <si>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</si>
  <si>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</si>
  <si>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</si>
  <si>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</si>
  <si>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</si>
  <si>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</si>
  <si>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</si>
  <si>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</si>
  <si>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</si>
  <si>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</si>
  <si>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</si>
  <si>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</si>
  <si>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</si>
  <si>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</si>
  <si>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</si>
  <si>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</si>
  <si>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</si>
  <si>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</si>
  <si>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</si>
  <si>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</si>
  <si>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</si>
  <si>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</si>
  <si>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</si>
  <si>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</si>
  <si>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</si>
  <si>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</si>
  <si>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</si>
  <si>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</si>
  <si>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</si>
  <si>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</si>
  <si>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</si>
  <si>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</si>
  <si>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</si>
  <si>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</si>
  <si>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</si>
  <si>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</si>
  <si>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</si>
  <si>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</si>
  <si>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</si>
  <si>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</si>
  <si>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</si>
  <si>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</si>
  <si>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</si>
  <si>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</si>
  <si>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</si>
  <si>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</si>
  <si>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</si>
  <si>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</si>
  <si>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</si>
  <si>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</si>
  <si>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</si>
  <si>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</si>
  <si>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</si>
  <si>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</si>
  <si>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</si>
  <si>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</si>
  <si>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</si>
  <si>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</si>
  <si>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</si>
  <si>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</si>
  <si>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</si>
  <si>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</si>
  <si>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</si>
  <si>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</si>
  <si>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</si>
  <si>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</si>
  <si>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</si>
  <si>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</si>
  <si>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</si>
  <si>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</si>
  <si>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</si>
  <si>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</si>
  <si>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</si>
  <si>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</si>
  <si>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</si>
  <si>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</si>
  <si>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</si>
  <si>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</si>
  <si>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</si>
  <si>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</si>
  <si>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</si>
  <si>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</si>
  <si>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</si>
  <si>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</si>
  <si>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</si>
  <si>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</si>
  <si>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</si>
  <si>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</si>
  <si>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</si>
  <si>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</si>
  <si>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</si>
  <si>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</si>
  <si>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</si>
  <si>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</si>
  <si>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</si>
  <si>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</si>
  <si>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</si>
  <si>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</si>
  <si>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</si>
  <si>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</si>
  <si>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</si>
  <si>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</si>
  <si>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</si>
  <si>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</si>
  <si>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</si>
  <si>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</si>
  <si>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</si>
  <si>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</si>
  <si>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</si>
  <si>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</si>
  <si>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</si>
  <si>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</si>
  <si>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</si>
  <si>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</si>
  <si>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</si>
  <si>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</si>
  <si>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</si>
  <si>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</si>
  <si>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</si>
  <si>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</si>
  <si>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</si>
  <si>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</si>
  <si>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</si>
  <si>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</si>
  <si>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</si>
  <si>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</si>
  <si>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</si>
  <si>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</si>
  <si>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</si>
  <si>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</si>
  <si>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</si>
  <si>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</si>
  <si>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</si>
  <si>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</si>
  <si>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</si>
  <si>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</si>
  <si>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</si>
  <si>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</si>
  <si>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</si>
  <si>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</si>
  <si>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</si>
  <si>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</si>
  <si>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</si>
  <si>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</si>
  <si>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</si>
  <si>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</si>
  <si>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</si>
  <si>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</si>
  <si>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</si>
  <si>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</si>
  <si>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</si>
  <si>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</si>
  <si>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</si>
  <si>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</si>
  <si>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</si>
  <si>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</si>
  <si>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</si>
  <si>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</si>
  <si>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</si>
  <si>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</si>
  <si>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</si>
  <si>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</si>
  <si>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</si>
  <si>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</si>
  <si>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</si>
  <si>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</si>
  <si>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</si>
  <si>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</si>
  <si>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</si>
  <si>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</si>
  <si>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</si>
  <si>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</si>
  <si>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</si>
  <si>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</si>
  <si>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</si>
  <si>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</si>
  <si>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</si>
  <si>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</si>
  <si>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</si>
  <si>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</si>
  <si>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</si>
  <si>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</si>
  <si>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</si>
  <si>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</si>
  <si>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</si>
  <si>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</si>
  <si>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</si>
  <si>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</si>
  <si>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</si>
  <si>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</si>
  <si>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</si>
  <si>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</si>
  <si>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</si>
  <si>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</si>
  <si>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</si>
  <si>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</si>
  <si>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</si>
  <si>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</si>
  <si>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</si>
  <si>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</si>
  <si>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</si>
  <si>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</si>
  <si>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</si>
  <si>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</si>
  <si>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</si>
  <si>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</si>
  <si>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</si>
  <si>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</si>
  <si>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</si>
  <si>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</si>
  <si>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</si>
  <si>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</si>
  <si>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</si>
  <si>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</si>
  <si>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</si>
  <si>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</si>
  <si>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</si>
  <si>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</si>
  <si>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</si>
  <si>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</si>
  <si>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</si>
  <si>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</si>
  <si>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</si>
  <si>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</si>
  <si>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</si>
  <si>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</si>
  <si>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</si>
  <si>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</si>
  <si>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</si>
  <si>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</si>
  <si>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</si>
  <si>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</si>
  <si>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</si>
  <si>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</si>
  <si>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</si>
  <si>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</si>
  <si>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</si>
  <si>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</si>
  <si>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</si>
  <si>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</si>
  <si>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</si>
  <si>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</si>
  <si>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</si>
  <si>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</si>
  <si>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</si>
  <si>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</si>
  <si>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</si>
  <si>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</si>
  <si>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</si>
  <si>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</si>
  <si>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</si>
  <si>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</si>
  <si>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</si>
  <si>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</si>
  <si>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</si>
  <si>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</si>
  <si>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</si>
  <si>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</si>
  <si>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</si>
  <si>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</si>
  <si>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</si>
  <si>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</si>
  <si>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</si>
  <si>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</si>
  <si>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</si>
  <si>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</si>
  <si>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</si>
  <si>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</si>
  <si>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</si>
  <si>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</si>
  <si>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</si>
  <si>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</si>
  <si>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</si>
  <si>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</si>
  <si>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</si>
  <si>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</si>
  <si>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</si>
  <si>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</si>
  <si>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</si>
  <si>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</si>
  <si>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</si>
  <si>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</si>
  <si>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</si>
  <si>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</si>
  <si>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</si>
  <si>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</si>
  <si>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</si>
  <si>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</si>
  <si>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</si>
  <si>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</si>
  <si>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</si>
  <si>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</si>
  <si>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</si>
  <si>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</si>
  <si>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</si>
  <si>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</si>
  <si>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</si>
  <si>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</si>
  <si>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</si>
  <si>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</si>
  <si>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</si>
  <si>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</si>
  <si>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</si>
  <si>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</si>
  <si>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</si>
  <si>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</si>
  <si>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</si>
  <si>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</si>
  <si>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</si>
  <si>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</si>
  <si>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</si>
  <si>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</si>
  <si>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</si>
  <si>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</si>
  <si>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</si>
  <si>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</si>
  <si>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</si>
  <si>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</si>
  <si>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</si>
  <si>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</si>
  <si>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</si>
  <si>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</si>
  <si>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</si>
  <si>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</si>
  <si>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</si>
  <si>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</si>
  <si>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</si>
  <si>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</si>
  <si>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</si>
  <si>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</si>
  <si>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</si>
  <si>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</si>
  <si>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</si>
  <si>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</si>
  <si>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</si>
  <si>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</si>
  <si>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</si>
  <si>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</si>
  <si>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</si>
  <si>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</si>
  <si>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</si>
  <si>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</si>
  <si>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</si>
  <si>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</si>
  <si>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</si>
  <si>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</si>
  <si>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</si>
  <si>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</si>
  <si>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</si>
  <si>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</si>
  <si>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</si>
  <si>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</si>
  <si>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</si>
  <si>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</si>
  <si>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</si>
  <si>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</si>
  <si>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</si>
  <si>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</si>
  <si>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</si>
  <si>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</si>
  <si>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</si>
  <si>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</si>
  <si>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</si>
  <si>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</si>
  <si>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</si>
  <si>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</si>
  <si>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</si>
  <si>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</si>
  <si>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</si>
  <si>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</si>
  <si>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</si>
  <si>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</si>
  <si>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</si>
  <si>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</si>
  <si>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</si>
  <si>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</si>
  <si>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</si>
  <si>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</si>
  <si>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</si>
  <si>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</si>
  <si>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</si>
  <si>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</si>
  <si>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</si>
  <si>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</si>
  <si>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</si>
  <si>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</si>
  <si>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</si>
  <si>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</si>
  <si>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</si>
  <si>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</si>
  <si>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</si>
  <si>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</si>
  <si>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</si>
  <si>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</si>
  <si>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</si>
  <si>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</si>
  <si>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</si>
  <si>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</si>
  <si>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</si>
  <si>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</si>
  <si>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</si>
  <si>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</si>
  <si>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</si>
  <si>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</si>
  <si>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</si>
  <si>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</si>
  <si>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</si>
  <si>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</si>
  <si>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</si>
  <si>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</si>
  <si>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</si>
  <si>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</si>
  <si>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</si>
  <si>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</si>
  <si>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</si>
  <si>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</si>
  <si>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</si>
  <si>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</si>
  <si>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</si>
  <si>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</si>
  <si>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</si>
  <si>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</si>
  <si>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</si>
  <si>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</si>
  <si>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</si>
  <si>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</si>
  <si>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</si>
  <si>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</si>
  <si>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</si>
  <si>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</si>
  <si>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</si>
  <si>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</si>
  <si>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</si>
  <si>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</si>
  <si>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</si>
  <si>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</si>
  <si>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</si>
  <si>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</si>
  <si>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</si>
  <si>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</si>
  <si>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</si>
  <si>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</si>
  <si>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</si>
  <si>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</si>
  <si>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</si>
  <si>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</si>
  <si>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</si>
  <si>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</si>
  <si>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</si>
  <si>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</si>
  <si>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</si>
  <si>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</si>
  <si>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</si>
  <si>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</si>
  <si>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</si>
  <si>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</si>
  <si>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</si>
  <si>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</si>
  <si>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</si>
  <si>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</si>
  <si>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</si>
  <si>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</si>
  <si>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</si>
  <si>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</si>
  <si>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</si>
  <si>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</si>
  <si>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</si>
  <si>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</si>
  <si>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</si>
  <si>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</si>
  <si>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</si>
  <si>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</si>
  <si>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</si>
  <si>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</si>
  <si>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</si>
  <si>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</si>
  <si>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</si>
  <si>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</si>
  <si>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</si>
  <si>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</si>
  <si>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</si>
  <si>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</si>
  <si>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</si>
  <si>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</si>
  <si>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</si>
  <si>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</si>
  <si>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</si>
  <si>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</si>
  <si>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</si>
  <si>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</si>
  <si>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</si>
  <si>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</si>
  <si>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</si>
  <si>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</si>
  <si>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</si>
  <si>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</si>
  <si>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</si>
  <si>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</si>
  <si>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</si>
  <si>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</si>
  <si>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</si>
  <si>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</si>
  <si>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</si>
  <si>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</si>
  <si>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</si>
  <si>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</si>
  <si>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</si>
  <si>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</si>
  <si>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</si>
  <si>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</si>
  <si>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</si>
  <si>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</si>
  <si>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</si>
  <si>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</si>
  <si>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</si>
  <si>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</si>
  <si>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</si>
  <si>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</si>
  <si>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</si>
  <si>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</si>
  <si>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</si>
  <si>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</si>
  <si>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</si>
  <si>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</si>
  <si>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</si>
  <si>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</si>
  <si>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</si>
  <si>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</si>
  <si>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</si>
  <si>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</si>
  <si>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</si>
  <si>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</si>
  <si>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</si>
  <si>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</si>
  <si>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</si>
  <si>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</si>
  <si>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</si>
  <si>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</si>
  <si>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</si>
  <si>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</si>
  <si>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</si>
  <si>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</si>
  <si>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</si>
  <si>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</si>
  <si>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</si>
  <si>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</si>
  <si>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</si>
  <si>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</si>
  <si>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</si>
  <si>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</si>
  <si>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</si>
  <si>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</si>
  <si>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</si>
  <si>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</si>
  <si>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</si>
  <si>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</si>
  <si>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</si>
  <si>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</si>
  <si>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</si>
  <si>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</si>
  <si>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</si>
  <si>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</si>
  <si>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</si>
  <si>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</si>
  <si>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</si>
  <si>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</si>
  <si>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</si>
  <si>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</si>
  <si>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</si>
  <si>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</si>
  <si>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</si>
  <si>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</si>
  <si>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</si>
  <si>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</si>
  <si>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</si>
  <si>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</si>
  <si>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</si>
  <si>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</si>
  <si>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</si>
  <si>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</si>
  <si>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</si>
  <si>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</si>
  <si>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</si>
  <si>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</si>
  <si>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</si>
  <si>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</si>
  <si>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</si>
  <si>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</si>
  <si>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</si>
  <si>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</si>
  <si>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</si>
  <si>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</si>
  <si>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</si>
  <si>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</si>
  <si>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</si>
  <si>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</si>
  <si>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</si>
  <si>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</si>
  <si>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</si>
  <si>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</si>
  <si>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</si>
  <si>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</si>
  <si>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</si>
  <si>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</si>
  <si>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</si>
  <si>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</si>
  <si>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</si>
  <si>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</si>
  <si>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</si>
  <si>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</si>
  <si>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</si>
  <si>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</si>
  <si>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</si>
  <si>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</si>
  <si>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</si>
  <si>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</si>
  <si>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</si>
  <si>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</si>
  <si>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</si>
  <si>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</si>
  <si>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</si>
  <si>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</si>
  <si>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</si>
  <si>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</si>
  <si>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</si>
  <si>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</si>
  <si>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</si>
  <si>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</si>
  <si>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</si>
  <si>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</si>
  <si>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</si>
  <si>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</si>
  <si>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</si>
  <si>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</si>
  <si>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</si>
  <si>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</si>
  <si>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</si>
  <si>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</si>
  <si>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</si>
  <si>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</si>
  <si>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</si>
  <si>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</si>
  <si>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</si>
  <si>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</si>
  <si>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</si>
  <si>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</si>
  <si>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</si>
  <si>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</si>
  <si>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</si>
  <si>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</si>
  <si>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</si>
  <si>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</si>
  <si>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</si>
  <si>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</si>
  <si>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</si>
  <si>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</si>
  <si>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</si>
  <si>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</si>
  <si>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</si>
  <si>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</si>
  <si>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</si>
  <si>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</si>
  <si>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</si>
  <si>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</si>
  <si>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</si>
  <si>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</si>
  <si>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</si>
  <si>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</si>
  <si>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</si>
  <si>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</si>
  <si>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</si>
  <si>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</si>
  <si>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</si>
  <si>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</si>
  <si>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</si>
  <si>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</si>
  <si>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</si>
  <si>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</si>
  <si>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</si>
  <si>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</si>
  <si>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</si>
  <si>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</si>
  <si>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</si>
  <si>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</si>
  <si>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</si>
  <si>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</si>
  <si>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</si>
  <si>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</si>
  <si>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</si>
  <si>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</si>
  <si>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</si>
  <si>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</si>
  <si>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</si>
  <si>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</si>
  <si>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</si>
  <si>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</si>
  <si>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</si>
  <si>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</si>
  <si>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</si>
  <si>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</si>
  <si>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</si>
  <si>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</si>
  <si>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</si>
  <si>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</si>
  <si>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</si>
  <si>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</si>
  <si>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</si>
  <si>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</si>
  <si>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</si>
  <si>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</si>
  <si>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</si>
  <si>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</si>
  <si>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</si>
  <si>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</si>
  <si>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</si>
  <si>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</si>
  <si>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</si>
  <si>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</si>
  <si>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</si>
  <si>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</si>
  <si>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</si>
  <si>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</si>
  <si>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</si>
  <si>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</si>
  <si>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</si>
  <si>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</si>
  <si>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</si>
  <si>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</si>
  <si>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</si>
  <si>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</si>
  <si>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</si>
  <si>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</si>
  <si>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</si>
  <si>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</si>
  <si>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</si>
  <si>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</si>
  <si>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</si>
  <si>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</si>
  <si>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</si>
  <si>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</si>
  <si>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</si>
  <si>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</si>
  <si>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</si>
  <si>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</si>
  <si>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</si>
  <si>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</si>
  <si>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</si>
  <si>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</si>
  <si>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</si>
  <si>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</si>
  <si>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</si>
  <si>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</si>
  <si>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</si>
  <si>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</si>
  <si>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</si>
  <si>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</si>
  <si>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</si>
  <si>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</si>
  <si>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</si>
  <si>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</si>
  <si>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</si>
  <si>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</si>
  <si>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</si>
  <si>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</si>
  <si>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</si>
  <si>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</si>
  <si>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</si>
  <si>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</si>
  <si>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</si>
  <si>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</si>
  <si>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</si>
  <si>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</si>
  <si>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</si>
  <si>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</si>
  <si>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</si>
  <si>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</si>
  <si>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</si>
  <si>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</si>
  <si>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</si>
  <si>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</si>
  <si>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</si>
  <si>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</si>
  <si>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</si>
  <si>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</si>
  <si>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</si>
  <si>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</si>
  <si>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</si>
  <si>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</si>
  <si>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</si>
  <si>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</si>
  <si>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</si>
  <si>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</si>
  <si>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</si>
  <si>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</si>
  <si>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</si>
  <si>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</si>
  <si>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</si>
  <si>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</si>
  <si>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</si>
  <si>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</si>
  <si>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</si>
  <si>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</si>
  <si>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</si>
  <si>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</si>
  <si>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</si>
  <si>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</si>
  <si>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</si>
  <si>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</si>
  <si>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</si>
  <si>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</si>
  <si>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</si>
  <si>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</si>
  <si>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</si>
  <si>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</si>
  <si>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</si>
  <si>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</si>
  <si>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</si>
  <si>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</si>
  <si>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</si>
  <si>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</si>
  <si>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</si>
  <si>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</si>
  <si>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</si>
  <si>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</si>
  <si>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</si>
  <si>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</si>
  <si>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</si>
  <si>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</si>
  <si>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</si>
  <si>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</si>
  <si>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</si>
  <si>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</si>
  <si>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</si>
  <si>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</si>
  <si>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</si>
  <si>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</si>
  <si>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</si>
  <si>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</si>
  <si>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</si>
  <si>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</si>
  <si>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</si>
  <si>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</si>
  <si>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</si>
  <si>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</si>
  <si>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</si>
  <si>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</si>
  <si>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</si>
  <si>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</si>
  <si>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</si>
  <si>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</si>
  <si>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</si>
  <si>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</si>
  <si>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</si>
  <si>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</si>
  <si>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</si>
  <si>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</si>
  <si>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</si>
  <si>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</si>
  <si>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</si>
  <si>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</si>
  <si>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</si>
  <si>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</si>
  <si>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</si>
  <si>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</si>
  <si>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</si>
  <si>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</si>
  <si>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</si>
  <si>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</si>
  <si>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</si>
  <si>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</si>
  <si>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</si>
  <si>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</si>
  <si>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</si>
  <si>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</si>
  <si>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</si>
  <si>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</si>
  <si>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</si>
  <si>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</si>
  <si>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</si>
  <si>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</si>
  <si>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</si>
  <si>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</si>
  <si>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</si>
  <si>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</si>
  <si>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</si>
  <si>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</si>
  <si>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</si>
  <si>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</si>
  <si>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</si>
  <si>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</si>
  <si>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</si>
  <si>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</si>
  <si>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</si>
  <si>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</si>
  <si>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</si>
  <si>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</si>
  <si>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</si>
  <si>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</si>
  <si>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</si>
  <si>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</si>
  <si>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</si>
  <si>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</si>
  <si>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</si>
  <si>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</si>
  <si>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</si>
  <si>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</si>
  <si>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</si>
  <si>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</si>
  <si>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</si>
  <si>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</si>
  <si>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</si>
  <si>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</si>
  <si>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</si>
  <si>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</si>
  <si>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</si>
  <si>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</si>
  <si>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</si>
  <si>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</si>
  <si>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</si>
  <si>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</si>
  <si>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</si>
  <si>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</si>
  <si>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</si>
  <si>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</si>
  <si>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</si>
  <si>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</si>
  <si>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</si>
  <si>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</si>
  <si>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</si>
  <si>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</si>
  <si>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</si>
  <si>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</si>
  <si>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</si>
  <si>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</si>
  <si>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</si>
  <si>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</si>
  <si>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</si>
  <si>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</si>
  <si>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</si>
  <si>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</si>
  <si>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</si>
  <si>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</si>
  <si>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</si>
  <si>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</si>
  <si>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</si>
  <si>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</si>
  <si>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</si>
  <si>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</si>
  <si>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</si>
  <si>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</si>
  <si>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</si>
  <si>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</si>
  <si>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</si>
  <si>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</si>
  <si>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</si>
  <si>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</si>
  <si>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</si>
  <si>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</si>
  <si>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</si>
  <si>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</si>
  <si>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</si>
  <si>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</si>
  <si>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</si>
  <si>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</si>
  <si>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</si>
  <si>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</si>
  <si>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</si>
  <si>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</si>
  <si>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</si>
  <si>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</si>
  <si>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</si>
  <si>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</si>
  <si>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</si>
  <si>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</si>
  <si>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</si>
  <si>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</si>
  <si>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</si>
  <si>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</si>
  <si>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</si>
  <si>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</si>
  <si>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</si>
  <si>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</si>
  <si>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</si>
  <si>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</si>
  <si>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</si>
  <si>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</si>
  <si>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</si>
  <si>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</si>
  <si>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</si>
  <si>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</si>
  <si>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</si>
  <si>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</si>
  <si>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</si>
  <si>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</si>
  <si>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</si>
  <si>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</si>
  <si>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</si>
  <si>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</si>
  <si>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</si>
  <si>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</si>
  <si>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</si>
  <si>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</si>
  <si>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</si>
  <si>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</si>
  <si>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</si>
  <si>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</si>
  <si>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</si>
  <si>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</si>
  <si>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</si>
  <si>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</si>
  <si>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</si>
  <si>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</si>
  <si>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</si>
  <si>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</si>
  <si>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</si>
  <si>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</si>
  <si>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</si>
  <si>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</si>
  <si>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</si>
  <si>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</si>
  <si>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</si>
  <si>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</si>
  <si>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</si>
  <si>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</si>
  <si>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</si>
  <si>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</si>
  <si>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</si>
  <si>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</si>
  <si>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</si>
  <si>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</si>
  <si>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</si>
  <si>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</si>
  <si>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</si>
  <si>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</si>
  <si>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</si>
  <si>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</si>
  <si>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</si>
  <si>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</si>
  <si>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</si>
  <si>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</si>
  <si>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</si>
  <si>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</si>
  <si>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</si>
  <si>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</si>
  <si>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</si>
  <si>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</si>
  <si>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</si>
  <si>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</si>
  <si>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</si>
  <si>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</si>
  <si>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</si>
  <si>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</si>
  <si>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</si>
  <si>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</si>
  <si>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</si>
  <si>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</si>
  <si>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</si>
  <si>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</si>
  <si>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</si>
  <si>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</si>
  <si>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</si>
  <si>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</si>
  <si>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</si>
  <si>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</si>
  <si>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</si>
  <si>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</si>
  <si>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</si>
  <si>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</si>
  <si>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</si>
  <si>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</si>
  <si>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</si>
  <si>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</si>
  <si>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</si>
  <si>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</si>
  <si>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</si>
  <si>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</si>
  <si>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</si>
  <si>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</si>
  <si>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</si>
  <si>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</si>
  <si>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</si>
  <si>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</si>
  <si>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</si>
  <si>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</si>
  <si>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</si>
  <si>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</si>
  <si>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</si>
  <si>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</si>
  <si>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</si>
  <si>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</si>
  <si>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</si>
  <si>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</si>
  <si>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</si>
  <si>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</si>
  <si>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</si>
  <si>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</si>
  <si>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</si>
  <si>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</si>
  <si>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</si>
  <si>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</si>
  <si>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</si>
  <si>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</si>
  <si>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</si>
  <si>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</si>
  <si>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</si>
  <si>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</si>
  <si>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</si>
  <si>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</si>
  <si>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</si>
  <si>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</si>
  <si>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</si>
  <si>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</si>
  <si>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</si>
  <si>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</si>
  <si>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</si>
  <si>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</si>
  <si>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</si>
  <si>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</si>
  <si>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</si>
  <si>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</si>
  <si>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</si>
  <si>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</si>
  <si>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</si>
  <si>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</si>
  <si>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</si>
  <si>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</si>
  <si>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</si>
  <si>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</si>
  <si>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</si>
  <si>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</si>
  <si>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</si>
  <si>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</si>
  <si>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</si>
  <si>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</si>
  <si>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</si>
  <si>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</si>
  <si>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</si>
  <si>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</si>
  <si>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</si>
  <si>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</si>
  <si>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</si>
  <si>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</si>
  <si>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</si>
  <si>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</si>
  <si>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</si>
  <si>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</si>
  <si>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</si>
  <si>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</si>
  <si>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</si>
  <si>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</si>
  <si>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</si>
  <si>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</si>
  <si>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</si>
  <si>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</si>
  <si>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</si>
  <si>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</si>
  <si>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</si>
  <si>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</si>
  <si>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</si>
  <si>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</si>
  <si>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</si>
  <si>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</si>
  <si>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</si>
  <si>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</si>
  <si>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</si>
  <si>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</si>
  <si>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</si>
  <si>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</si>
  <si>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</si>
  <si>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</si>
  <si>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</si>
  <si>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</si>
  <si>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</si>
  <si>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</si>
  <si>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</si>
  <si>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</si>
  <si>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</si>
  <si>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</si>
  <si>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</si>
  <si>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</si>
  <si>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</si>
  <si>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</si>
  <si>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</si>
  <si>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</si>
  <si>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</si>
  <si>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</si>
  <si>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</si>
  <si>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</si>
  <si>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</si>
  <si>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</si>
  <si>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</si>
  <si>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</si>
  <si>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</si>
  <si>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</si>
  <si>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</si>
  <si>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</si>
  <si>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</si>
  <si>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</si>
  <si>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</si>
  <si>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</si>
  <si>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</si>
  <si>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</si>
  <si>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</si>
  <si>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</si>
  <si>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</si>
  <si>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</si>
  <si>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</si>
  <si>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</si>
  <si>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</si>
  <si>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</si>
  <si>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</si>
  <si>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</si>
  <si>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</si>
  <si>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</si>
  <si>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</si>
  <si>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</si>
  <si>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</si>
  <si>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</si>
  <si>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</si>
  <si>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</si>
  <si>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</si>
  <si>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</si>
  <si>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</si>
  <si>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</si>
  <si>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</si>
  <si>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</si>
  <si>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</si>
  <si>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</si>
  <si>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</si>
  <si>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</si>
  <si>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</si>
  <si>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</si>
  <si>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</si>
  <si>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</si>
  <si>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</si>
  <si>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</si>
  <si>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</si>
  <si>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</si>
  <si>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</si>
  <si>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</si>
  <si>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</si>
  <si>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</si>
  <si>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</si>
  <si>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</si>
  <si>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</si>
  <si>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</si>
  <si>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</si>
  <si>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</si>
  <si>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</si>
  <si>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</si>
  <si>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</si>
  <si>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</si>
  <si>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</si>
  <si>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</si>
  <si>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</si>
  <si>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</si>
  <si>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</si>
  <si>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</si>
  <si>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</si>
  <si>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</si>
  <si>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</si>
  <si>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</si>
  <si>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</si>
  <si>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</si>
  <si>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</si>
  <si>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</si>
  <si>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</si>
  <si>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</si>
  <si>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</si>
  <si>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</si>
  <si>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</si>
  <si>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</si>
  <si>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</si>
  <si>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</si>
  <si>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</si>
  <si>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</si>
  <si>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</si>
  <si>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</si>
  <si>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</si>
  <si>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</si>
  <si>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</si>
  <si>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</si>
  <si>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</si>
  <si>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</si>
  <si>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</si>
  <si>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</si>
  <si>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</si>
  <si>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</si>
  <si>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</si>
  <si>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</si>
  <si>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</si>
  <si>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</si>
  <si>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</si>
  <si>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</si>
  <si>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</si>
  <si>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</si>
  <si>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</si>
  <si>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</si>
  <si>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</si>
  <si>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</si>
  <si>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</si>
  <si>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</si>
  <si>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</si>
  <si>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</si>
  <si>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</si>
  <si>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</si>
  <si>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</si>
  <si>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</si>
  <si>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</si>
  <si>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</si>
  <si>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</si>
  <si>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</si>
  <si>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</si>
  <si>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</si>
  <si>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</si>
  <si>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</si>
  <si>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</si>
  <si>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</si>
  <si>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</si>
  <si>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</si>
  <si>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</si>
  <si>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</si>
  <si>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</si>
  <si>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</si>
  <si>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</si>
  <si>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</si>
  <si>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</si>
  <si>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</si>
  <si>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</si>
  <si>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</si>
  <si>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</si>
  <si>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</si>
  <si>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</si>
  <si>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</si>
  <si>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</si>
  <si>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</si>
  <si>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</si>
  <si>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</si>
  <si>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</si>
  <si>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</si>
  <si>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</si>
  <si>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</si>
  <si>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</si>
  <si>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</si>
  <si>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</si>
  <si>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</si>
  <si>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</si>
  <si>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</si>
  <si>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</si>
  <si>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</si>
  <si>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</si>
  <si>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</si>
  <si>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</si>
  <si>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</si>
  <si>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</si>
  <si>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</si>
  <si>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</si>
  <si>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</si>
  <si>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</si>
  <si>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</si>
  <si>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</si>
  <si>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</si>
  <si>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</si>
  <si>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</si>
  <si>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</si>
  <si>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</si>
  <si>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</si>
  <si>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</si>
  <si>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</si>
  <si>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</si>
  <si>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</si>
  <si>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</si>
  <si>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</si>
  <si>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</si>
  <si>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</si>
  <si>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</si>
  <si>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</si>
  <si>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</si>
  <si>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</si>
  <si>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</si>
  <si>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</si>
  <si>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</si>
  <si>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</si>
  <si>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</si>
  <si>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</si>
  <si>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</si>
  <si>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</si>
  <si>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</si>
  <si>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</si>
  <si>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</si>
  <si>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</si>
  <si>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</si>
  <si>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</si>
  <si>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</si>
  <si>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</si>
  <si>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</si>
  <si>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</si>
  <si>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</si>
  <si>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</si>
  <si>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</si>
  <si>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</si>
  <si>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</si>
  <si>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</si>
  <si>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</si>
  <si>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</si>
  <si>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</si>
  <si>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</si>
  <si>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</si>
  <si>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</si>
  <si>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</si>
  <si>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</si>
  <si>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</si>
  <si>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</si>
  <si>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</si>
  <si>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</si>
  <si>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</si>
  <si>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</si>
  <si>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</si>
  <si>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</si>
  <si>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</si>
  <si>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</si>
  <si>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</si>
  <si>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</si>
  <si>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</si>
  <si>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</si>
  <si>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</si>
  <si>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</si>
  <si>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</si>
  <si>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</si>
  <si>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</si>
  <si>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</si>
  <si>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</si>
  <si>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</si>
  <si>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</si>
  <si>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</si>
  <si>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</si>
  <si>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</si>
  <si>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</si>
  <si>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</si>
  <si>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</si>
  <si>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</si>
  <si>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</si>
  <si>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</si>
  <si>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</si>
  <si>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</si>
  <si>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</si>
  <si>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</si>
  <si>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</si>
  <si>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</si>
  <si>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</si>
  <si>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</si>
  <si>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</si>
  <si>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</si>
  <si>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</si>
  <si>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</si>
  <si>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</si>
  <si>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</si>
  <si>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</si>
  <si>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</si>
  <si>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</si>
  <si>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</si>
  <si>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</si>
  <si>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</si>
  <si>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</si>
  <si>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</si>
  <si>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</si>
  <si>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</si>
  <si>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</si>
  <si>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</si>
  <si>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</si>
  <si>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</si>
  <si>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</si>
  <si>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</si>
  <si>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</si>
  <si>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</si>
  <si>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</si>
  <si>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</si>
  <si>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</si>
  <si>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</si>
  <si>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</si>
  <si>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</si>
  <si>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</si>
  <si>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</si>
  <si>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</si>
  <si>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</si>
  <si>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</si>
  <si>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</si>
  <si>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</si>
  <si>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</si>
  <si>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</si>
  <si>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</si>
  <si>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</si>
  <si>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</si>
  <si>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</si>
  <si>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</si>
  <si>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</si>
  <si>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</si>
  <si>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</si>
  <si>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</si>
  <si>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</si>
  <si>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</si>
  <si>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</si>
  <si>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</si>
  <si>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</si>
  <si>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</si>
  <si>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</si>
  <si>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</si>
  <si>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</si>
  <si>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</si>
  <si>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</si>
  <si>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</si>
  <si>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</si>
  <si>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</si>
  <si>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</si>
  <si>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</si>
  <si>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</si>
  <si>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</si>
  <si>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</si>
  <si>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</si>
  <si>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</si>
  <si>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</si>
  <si>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</si>
  <si>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</si>
  <si>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</si>
  <si>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</si>
  <si>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</si>
  <si>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</si>
  <si>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</si>
  <si>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</si>
  <si>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</si>
  <si>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</si>
  <si>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</si>
  <si>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</si>
  <si>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</si>
  <si>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</si>
  <si>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</si>
  <si>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</si>
  <si>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</si>
  <si>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</si>
  <si>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</si>
  <si>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</si>
  <si>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</si>
  <si>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</si>
  <si>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</si>
  <si>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</si>
  <si>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</si>
  <si>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</si>
  <si>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</si>
  <si>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</si>
  <si>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</si>
  <si>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</si>
  <si>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</si>
  <si>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</si>
  <si>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</si>
  <si>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</si>
  <si>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</si>
  <si>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</si>
  <si>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</si>
  <si>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</si>
  <si>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</si>
  <si>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</si>
  <si>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</si>
  <si>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</si>
  <si>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</si>
  <si>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</si>
  <si>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</si>
  <si>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</si>
  <si>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</si>
  <si>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</si>
  <si>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</si>
  <si>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</si>
  <si>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</si>
  <si>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</si>
  <si>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</si>
  <si>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</si>
  <si>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</si>
  <si>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</si>
  <si>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</si>
  <si>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</si>
  <si>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</si>
  <si>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</si>
  <si>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</si>
  <si>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</si>
  <si>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</si>
  <si>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</si>
  <si>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</si>
  <si>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</si>
  <si>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</si>
  <si>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</si>
  <si>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</si>
  <si>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</si>
  <si>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</si>
  <si>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</si>
  <si>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</si>
  <si>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</si>
  <si>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</si>
  <si>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</si>
  <si>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</si>
  <si>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</si>
  <si>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</si>
  <si>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</si>
  <si>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</si>
  <si>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</si>
  <si>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</si>
  <si>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</si>
  <si>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</si>
  <si>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</si>
  <si>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</si>
  <si>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</si>
  <si>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</si>
  <si>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</si>
  <si>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</si>
  <si>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</si>
  <si>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</si>
  <si>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</si>
  <si>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</si>
  <si>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</si>
  <si>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</si>
  <si>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</si>
  <si>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</si>
  <si>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</si>
  <si>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</si>
  <si>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</si>
  <si>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</si>
  <si>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</si>
  <si>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</si>
  <si>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</si>
  <si>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</si>
  <si>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</si>
  <si>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</si>
  <si>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</si>
  <si>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</si>
  <si>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</si>
  <si>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</si>
  <si>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</si>
  <si>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</si>
  <si>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</si>
  <si>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</si>
  <si>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</si>
  <si>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</si>
  <si>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</si>
  <si>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</si>
  <si>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</si>
  <si>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</si>
  <si>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</si>
  <si>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</si>
  <si>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</si>
  <si>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</si>
  <si>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</si>
  <si>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</si>
  <si>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</si>
  <si>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</si>
  <si>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</si>
  <si>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</si>
  <si>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</si>
  <si>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</si>
  <si>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</si>
  <si>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</si>
  <si>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</si>
  <si>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</si>
  <si>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</si>
  <si>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</si>
  <si>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</si>
  <si>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</si>
  <si>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</si>
  <si>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</si>
  <si>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</si>
  <si>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</si>
  <si>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</si>
  <si>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</si>
  <si>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</si>
  <si>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</si>
  <si>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</si>
  <si>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</si>
  <si>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</si>
  <si>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</si>
  <si>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</si>
  <si>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</si>
  <si>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</si>
  <si>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</si>
  <si>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</si>
  <si>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</si>
  <si>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</si>
  <si>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</si>
  <si>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</si>
  <si>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</si>
  <si>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</si>
  <si>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</si>
  <si>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</si>
  <si>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</si>
  <si>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</si>
  <si>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</si>
  <si>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</si>
  <si>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</si>
  <si>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</si>
  <si>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</si>
  <si>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</si>
  <si>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</si>
  <si>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</si>
  <si>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</si>
  <si>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</si>
  <si>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</si>
  <si>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</si>
  <si>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</si>
  <si>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</si>
  <si>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</si>
  <si>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</si>
  <si>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</si>
  <si>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</si>
  <si>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</si>
  <si>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</si>
  <si>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</si>
  <si>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</si>
  <si>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</si>
  <si>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</si>
  <si>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</si>
  <si>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</si>
  <si>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</si>
  <si>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</si>
  <si>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</si>
  <si>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</si>
  <si>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</si>
  <si>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</si>
  <si>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</si>
  <si>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</si>
  <si>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</si>
  <si>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</si>
  <si>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</si>
  <si>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</si>
  <si>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</si>
  <si>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</si>
  <si>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</si>
  <si>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</si>
  <si>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</si>
  <si>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</si>
  <si>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</si>
  <si>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</si>
  <si>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</si>
  <si>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</si>
  <si>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</si>
  <si>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</si>
  <si>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</si>
  <si>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</si>
  <si>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</si>
  <si>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</si>
  <si>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</si>
  <si>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</si>
  <si>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</si>
  <si>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</si>
  <si>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</si>
  <si>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</si>
  <si>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</si>
  <si>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</si>
  <si>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</si>
  <si>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</si>
  <si>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</si>
  <si>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</si>
  <si>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</si>
  <si>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</si>
  <si>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</si>
  <si>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</si>
  <si>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</si>
  <si>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</si>
  <si>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</si>
  <si>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</si>
  <si>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</si>
  <si>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</si>
  <si>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</si>
  <si>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</si>
  <si>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</si>
  <si>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</si>
  <si>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</si>
  <si>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</si>
  <si>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</si>
  <si>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</si>
  <si>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</si>
  <si>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</si>
  <si>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</si>
  <si>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</si>
  <si>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</si>
  <si>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</si>
  <si>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</si>
  <si>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</si>
  <si>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</si>
  <si>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</si>
  <si>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</si>
  <si>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</si>
  <si>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</si>
  <si>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</si>
  <si>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</si>
  <si>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</si>
  <si>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</si>
  <si>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</si>
  <si>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</si>
  <si>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</si>
  <si>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</si>
  <si>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</si>
  <si>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</si>
  <si>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</si>
  <si>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</si>
  <si>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</si>
  <si>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</si>
  <si>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</si>
  <si>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</si>
  <si>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</si>
  <si>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</si>
  <si>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</si>
  <si>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</si>
  <si>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</si>
  <si>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</si>
  <si>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</si>
  <si>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</si>
  <si>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</si>
  <si>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</si>
  <si>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</si>
  <si>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</si>
  <si>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</si>
  <si>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</si>
  <si>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</si>
  <si>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</si>
  <si>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</si>
  <si>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</si>
  <si>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</si>
  <si>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</si>
  <si>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</si>
  <si>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</si>
  <si>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</si>
  <si>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</si>
  <si>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</si>
  <si>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</si>
  <si>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</si>
  <si>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</si>
  <si>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</si>
  <si>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</si>
  <si>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</si>
  <si>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</si>
  <si>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</si>
  <si>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</si>
  <si>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</si>
  <si>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</si>
  <si>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</si>
  <si>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</si>
  <si>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</si>
  <si>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</si>
  <si>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</si>
  <si>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</si>
  <si>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</si>
  <si>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</si>
  <si>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</si>
  <si>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</si>
  <si>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</si>
  <si>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</si>
  <si>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</si>
  <si>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</si>
  <si>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</si>
  <si>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</si>
  <si>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</si>
  <si>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</si>
  <si>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</si>
  <si>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</si>
  <si>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</si>
  <si>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</si>
  <si>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</si>
  <si>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</si>
  <si>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</si>
  <si>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</si>
  <si>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</si>
  <si>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</si>
  <si>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</si>
  <si>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</si>
  <si>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</si>
  <si>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</si>
  <si>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</si>
  <si>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</si>
  <si>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</si>
  <si>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</si>
  <si>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</si>
  <si>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</si>
  <si>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</si>
  <si>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</si>
  <si>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</si>
  <si>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</si>
  <si>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</si>
  <si>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</si>
  <si>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</si>
  <si>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</si>
  <si>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</si>
  <si>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</si>
  <si>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</si>
  <si>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</si>
  <si>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</si>
  <si>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</si>
  <si>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</si>
  <si>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</si>
  <si>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</si>
  <si>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</si>
  <si>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</si>
  <si>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</si>
  <si>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</si>
  <si>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</si>
  <si>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</si>
  <si>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</si>
  <si>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</si>
  <si>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</si>
  <si>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</si>
  <si>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</si>
  <si>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</si>
  <si>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</si>
  <si>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</si>
  <si>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</si>
  <si>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</si>
  <si>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</si>
  <si>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</si>
  <si>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</si>
  <si>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</si>
  <si>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</si>
  <si>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</si>
  <si>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</si>
  <si>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</si>
  <si>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</si>
  <si>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</si>
  <si>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</si>
  <si>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</si>
  <si>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</si>
  <si>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</si>
  <si>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</si>
  <si>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</si>
  <si>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</si>
  <si>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</si>
  <si>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</si>
  <si>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</si>
  <si>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</si>
  <si>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</si>
  <si>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</si>
  <si>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</si>
  <si>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</si>
  <si>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</si>
  <si>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</si>
  <si>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</si>
  <si>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</si>
  <si>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</si>
  <si>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</si>
  <si>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</si>
  <si>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</si>
  <si>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</si>
  <si>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</si>
  <si>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</si>
  <si>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</si>
  <si>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</si>
  <si>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</si>
  <si>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</si>
  <si>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</si>
  <si>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</si>
  <si>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</si>
  <si>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</si>
  <si>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</si>
  <si>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</si>
  <si>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</si>
  <si>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</si>
  <si>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</si>
  <si>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</si>
  <si>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</si>
  <si>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</si>
  <si>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</si>
  <si>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</si>
  <si>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</si>
  <si>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</si>
  <si>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</si>
  <si>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</si>
  <si>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</si>
  <si>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</si>
  <si>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</si>
  <si>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</si>
  <si>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</si>
  <si>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</si>
  <si>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</si>
  <si>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</si>
  <si>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</si>
  <si>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</si>
  <si>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</si>
  <si>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</si>
  <si>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</si>
  <si>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</si>
  <si>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</si>
  <si>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</si>
  <si>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</si>
  <si>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</si>
  <si>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</si>
  <si>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</si>
  <si>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</si>
  <si>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</si>
  <si>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</si>
  <si>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</si>
  <si>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</si>
  <si>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</si>
  <si>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</si>
  <si>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</si>
  <si>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</si>
  <si>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</si>
  <si>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</si>
  <si>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</si>
  <si>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</si>
  <si>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</si>
  <si>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</si>
  <si>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</si>
  <si>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</si>
  <si>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</si>
  <si>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</si>
  <si>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</si>
  <si>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</si>
  <si>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</si>
  <si>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</si>
  <si>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</si>
  <si>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</si>
  <si>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</si>
  <si>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</si>
  <si>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</si>
  <si>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</si>
  <si>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</si>
  <si>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</si>
  <si>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</si>
  <si>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</si>
  <si>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</si>
  <si>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</si>
  <si>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</si>
  <si>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</si>
  <si>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</si>
  <si>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</si>
  <si>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</si>
  <si>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</si>
  <si>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</si>
  <si>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</si>
  <si>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</si>
  <si>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</si>
  <si>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</si>
  <si>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</si>
  <si>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</si>
  <si>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</si>
  <si>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</si>
  <si>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</si>
  <si>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</si>
  <si>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</si>
  <si>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</si>
  <si>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</si>
  <si>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</si>
  <si>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</si>
  <si>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</si>
  <si>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</si>
  <si>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</si>
  <si>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</si>
  <si>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</si>
  <si>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</si>
  <si>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</si>
  <si>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</si>
  <si>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</si>
  <si>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</si>
  <si>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</si>
  <si>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</si>
  <si>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</si>
  <si>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</si>
  <si>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</si>
  <si>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</si>
  <si>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</si>
  <si>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</si>
  <si>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</si>
  <si>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</si>
  <si>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</si>
  <si>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</si>
  <si>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</si>
  <si>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</si>
  <si>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</si>
  <si>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</si>
  <si>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</si>
  <si>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</si>
  <si>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</si>
  <si>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</si>
  <si>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</si>
  <si>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</si>
  <si>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</si>
  <si>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</si>
  <si>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</si>
  <si>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</si>
  <si>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</si>
  <si>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</si>
  <si>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</si>
  <si>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</si>
  <si>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</si>
  <si>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</si>
  <si>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</si>
  <si>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</si>
  <si>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</si>
  <si>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</si>
  <si>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</si>
  <si>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</si>
  <si>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</si>
  <si>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</si>
  <si>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</si>
  <si>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</si>
  <si>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</si>
  <si>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</si>
  <si>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</si>
  <si>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</si>
  <si>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</si>
  <si>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</si>
  <si>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</si>
  <si>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</si>
  <si>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</si>
  <si>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</si>
  <si>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</si>
  <si>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</si>
  <si>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</si>
  <si>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</si>
  <si>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</si>
  <si>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</si>
  <si>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</si>
  <si>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</si>
  <si>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</si>
  <si>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</si>
  <si>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</si>
  <si>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</si>
  <si>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</si>
  <si>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</si>
  <si>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</si>
  <si>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</si>
  <si>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</si>
  <si>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</si>
  <si>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</si>
  <si>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</si>
  <si>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</si>
  <si>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</si>
  <si>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</si>
  <si>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</si>
  <si>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</si>
  <si>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</si>
  <si>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</si>
  <si>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</si>
  <si>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</si>
  <si>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</si>
  <si>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</si>
  <si>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</si>
  <si>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</si>
  <si>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</si>
  <si>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</si>
  <si>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</si>
  <si>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</si>
  <si>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</si>
  <si>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</si>
  <si>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</si>
  <si>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</si>
  <si>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</si>
  <si>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</si>
  <si>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</si>
  <si>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</si>
  <si>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</si>
  <si>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</si>
  <si>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</si>
  <si>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</si>
  <si>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</si>
  <si>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</si>
  <si>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</si>
  <si>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</si>
  <si>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</si>
  <si>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</si>
  <si>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</si>
  <si>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</si>
  <si>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</si>
  <si>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</si>
  <si>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</si>
  <si>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</si>
  <si>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</si>
  <si>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</si>
  <si>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</si>
  <si>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</si>
  <si>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</si>
  <si>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</si>
  <si>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</si>
  <si>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</si>
  <si>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</si>
  <si>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</si>
  <si>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</si>
  <si>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</si>
  <si>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</si>
  <si>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</si>
  <si>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</si>
  <si>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</si>
  <si>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</si>
  <si>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</si>
  <si>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</si>
  <si>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</si>
  <si>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</si>
  <si>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</si>
  <si>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</si>
  <si>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</si>
  <si>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</si>
  <si>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</si>
  <si>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</si>
  <si>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</si>
  <si>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</si>
  <si>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</si>
  <si>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</si>
  <si>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</si>
  <si>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</si>
  <si>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</si>
  <si>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</si>
  <si>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</si>
  <si>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</si>
  <si>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</si>
  <si>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</si>
  <si>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</si>
  <si>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</si>
  <si>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</si>
  <si>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</si>
  <si>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</si>
  <si>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</si>
  <si>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</si>
  <si>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</si>
  <si>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</si>
  <si>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</si>
  <si>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</si>
  <si>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</si>
  <si>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</si>
  <si>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</si>
  <si>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</si>
  <si>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</si>
  <si>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</si>
  <si>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</si>
  <si>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</si>
  <si>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</si>
  <si>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</si>
  <si>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</si>
  <si>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</si>
  <si>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</si>
  <si>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</si>
  <si>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</si>
  <si>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</si>
  <si>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</si>
  <si>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</si>
  <si>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</si>
  <si>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</si>
  <si>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</si>
  <si>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</si>
  <si>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</si>
  <si>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</si>
  <si>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</si>
  <si>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</si>
  <si>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</si>
  <si>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</si>
  <si>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</si>
  <si>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</si>
  <si>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</si>
  <si>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</si>
  <si>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</si>
  <si>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</si>
  <si>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</si>
  <si>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</si>
  <si>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</si>
  <si>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</si>
  <si>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</si>
  <si>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</si>
  <si>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</si>
  <si>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</si>
  <si>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</si>
  <si>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</si>
  <si>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</si>
  <si>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</si>
  <si>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</si>
  <si>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</si>
  <si>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</si>
  <si>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</si>
  <si>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</si>
  <si>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</si>
  <si>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</si>
  <si>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</si>
  <si>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</si>
  <si>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</si>
  <si>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</si>
  <si>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</si>
  <si>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</si>
  <si>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</si>
  <si>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</si>
  <si>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</si>
  <si>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</si>
  <si>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</si>
  <si>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</si>
  <si>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</si>
  <si>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</si>
  <si>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</si>
  <si>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</si>
  <si>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</si>
  <si>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</si>
  <si>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</si>
  <si>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</si>
  <si>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</si>
  <si>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</si>
  <si>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</si>
  <si>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</si>
  <si>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</si>
  <si>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</si>
  <si>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</si>
  <si>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</si>
  <si>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</si>
  <si>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</si>
  <si>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</si>
  <si>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</si>
  <si>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</si>
  <si>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</si>
  <si>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</si>
  <si>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</si>
  <si>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</si>
  <si>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</si>
  <si>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</si>
  <si>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</si>
  <si>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</si>
  <si>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</si>
  <si>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</si>
  <si>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</si>
  <si>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</si>
  <si>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</si>
  <si>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</si>
  <si>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</si>
  <si>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</si>
  <si>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</si>
  <si>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</si>
  <si>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</si>
  <si>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</si>
  <si>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</si>
  <si>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</si>
  <si>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</si>
  <si>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</si>
  <si>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</si>
  <si>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</si>
  <si>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</si>
  <si>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</si>
  <si>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</si>
  <si>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</si>
  <si>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</si>
  <si>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</si>
  <si>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</si>
  <si>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</si>
  <si>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</si>
  <si>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</si>
  <si>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</si>
  <si>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</si>
  <si>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</si>
  <si>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</si>
  <si>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</si>
  <si>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</si>
  <si>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</si>
  <si>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</si>
  <si>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</si>
  <si>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</si>
  <si>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</si>
  <si>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</si>
  <si>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</si>
  <si>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</si>
  <si>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</si>
  <si>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</si>
  <si>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</si>
  <si>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</si>
  <si>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</si>
  <si>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</si>
  <si>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</si>
  <si>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</si>
  <si>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</si>
  <si>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</si>
  <si>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</si>
  <si>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</si>
  <si>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</si>
  <si>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</si>
  <si>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</si>
  <si>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</si>
  <si>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</si>
  <si>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</si>
  <si>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</si>
  <si>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</si>
  <si>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</si>
  <si>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</si>
  <si>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</si>
  <si>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</si>
  <si>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</si>
  <si>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</si>
  <si>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</si>
  <si>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</si>
  <si>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</si>
  <si>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</si>
  <si>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</si>
  <si>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</si>
  <si>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</si>
  <si>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</si>
  <si>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</si>
  <si>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</si>
  <si>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</si>
  <si>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</si>
  <si>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</si>
  <si>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</si>
  <si>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</si>
  <si>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</si>
  <si>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</si>
  <si>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</si>
  <si>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</si>
  <si>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</si>
  <si>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</si>
  <si>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</si>
  <si>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</si>
  <si>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</si>
  <si>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</si>
  <si>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</si>
  <si>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</si>
  <si>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</si>
  <si>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</si>
  <si>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</si>
  <si>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</si>
  <si>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</si>
  <si>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</si>
  <si>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</si>
  <si>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</si>
  <si>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</si>
  <si>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</si>
  <si>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</si>
  <si>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</si>
  <si>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</si>
  <si>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</si>
  <si>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</si>
  <si>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</si>
  <si>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</si>
  <si>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</si>
  <si>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</si>
  <si>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</si>
  <si>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</si>
  <si>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</si>
  <si>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</si>
  <si>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</si>
  <si>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</si>
  <si>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</si>
  <si>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</si>
  <si>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</si>
  <si>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</si>
  <si>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</si>
  <si>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</si>
  <si>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</si>
  <si>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</si>
  <si>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</si>
  <si>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</si>
  <si>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</si>
  <si>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</si>
  <si>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</si>
  <si>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</si>
  <si>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</si>
  <si>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</si>
  <si>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</si>
  <si>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</si>
  <si>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</si>
  <si>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</si>
  <si>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</si>
  <si>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</si>
  <si>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</si>
  <si>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</si>
  <si>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</si>
  <si>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</si>
  <si>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</si>
  <si>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</si>
  <si>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</si>
  <si>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</si>
  <si>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</si>
  <si>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</si>
  <si>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</si>
  <si>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</si>
  <si>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</si>
  <si>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</si>
  <si>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</si>
  <si>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</si>
  <si>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</si>
  <si>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</si>
  <si>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</si>
  <si>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</si>
  <si>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</si>
  <si>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</si>
  <si>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</si>
  <si>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</si>
  <si>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</si>
  <si>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</si>
  <si>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</si>
  <si>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</si>
  <si>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</si>
  <si>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</si>
  <si>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</si>
  <si>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</si>
  <si>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</si>
  <si>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</si>
  <si>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</si>
  <si>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</si>
  <si>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</si>
  <si>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</si>
  <si>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</si>
  <si>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</si>
  <si>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</si>
  <si>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</si>
  <si>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</si>
  <si>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</si>
  <si>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</si>
  <si>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</si>
  <si>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</si>
  <si>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</si>
  <si>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</si>
  <si>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</si>
  <si>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</si>
  <si>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</si>
  <si>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</si>
  <si>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</si>
  <si>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</si>
  <si>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</si>
  <si>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</si>
  <si>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</si>
  <si>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</si>
  <si>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</si>
  <si>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</si>
  <si>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</si>
  <si>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</si>
  <si>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</si>
  <si>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</si>
  <si>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</si>
  <si>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</si>
  <si>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</si>
  <si>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</si>
  <si>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</si>
  <si>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</si>
  <si>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</si>
  <si>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</si>
  <si>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</si>
  <si>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</si>
  <si>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</si>
  <si>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</si>
  <si>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</si>
  <si>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</si>
  <si>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</si>
  <si>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</si>
  <si>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</si>
  <si>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</si>
  <si>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</si>
  <si>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</si>
  <si>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</si>
  <si>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</si>
  <si>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</si>
  <si>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</si>
  <si>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</si>
  <si>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</si>
  <si>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</si>
  <si>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</si>
  <si>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</si>
  <si>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</si>
  <si>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</si>
  <si>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</si>
  <si>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</si>
  <si>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</si>
  <si>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</si>
  <si>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</si>
  <si>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</si>
  <si>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</si>
  <si>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</si>
  <si>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</si>
  <si>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</si>
  <si>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</si>
  <si>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</si>
  <si>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</si>
  <si>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</si>
  <si>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</si>
  <si>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</si>
  <si>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</si>
  <si>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</si>
  <si>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</si>
  <si>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</si>
  <si>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</si>
  <si>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</si>
  <si>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</si>
  <si>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</si>
  <si>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</si>
  <si>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</si>
  <si>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</si>
  <si>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</si>
  <si>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</si>
  <si>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</si>
  <si>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</si>
  <si>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</si>
  <si>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</si>
  <si>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</si>
  <si>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</si>
  <si>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</si>
  <si>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</si>
  <si>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</si>
  <si>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</si>
  <si>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</si>
  <si>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</si>
  <si>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</si>
  <si>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</si>
  <si>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</si>
  <si>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</si>
  <si>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</si>
  <si>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</si>
  <si>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</si>
  <si>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</si>
  <si>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</si>
  <si>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</si>
  <si>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</si>
  <si>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</si>
  <si>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</si>
  <si>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</si>
  <si>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</si>
  <si>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</si>
  <si>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</si>
  <si>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</si>
  <si>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</si>
  <si>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</si>
  <si>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</si>
  <si>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</si>
  <si>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</si>
  <si>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</si>
  <si>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</si>
  <si>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</si>
  <si>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</si>
  <si>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</si>
  <si>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</si>
  <si>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</si>
  <si>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</si>
  <si>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</si>
  <si>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</si>
  <si>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</si>
  <si>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</si>
  <si>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</si>
  <si>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</si>
  <si>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</si>
  <si>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</si>
  <si>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</si>
  <si>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</si>
  <si>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</si>
  <si>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</si>
  <si>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</si>
  <si>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</si>
  <si>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</si>
  <si>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</si>
  <si>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</si>
  <si>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</si>
  <si>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</si>
  <si>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</si>
  <si>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</si>
  <si>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</si>
  <si>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</si>
  <si>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</si>
  <si>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</si>
  <si>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</si>
  <si>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</si>
  <si>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</si>
  <si>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</si>
  <si>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</si>
  <si>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</si>
  <si>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</si>
  <si>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</si>
  <si>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</si>
  <si>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</si>
  <si>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</si>
  <si>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</si>
  <si>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</si>
  <si>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</si>
  <si>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</si>
  <si>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</si>
  <si>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</si>
  <si>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</si>
  <si>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</si>
  <si>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</si>
  <si>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</si>
  <si>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</si>
  <si>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</si>
  <si>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</si>
  <si>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</si>
  <si>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</si>
  <si>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</si>
  <si>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</si>
  <si>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</si>
  <si>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</si>
  <si>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</si>
  <si>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</si>
  <si>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</si>
  <si>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</si>
  <si>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</si>
  <si>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</si>
  <si>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</si>
  <si>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</si>
  <si>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</si>
  <si>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</si>
  <si>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</si>
  <si>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</si>
  <si>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</si>
  <si>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</si>
  <si>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</si>
  <si>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</si>
  <si>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</si>
  <si>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</si>
  <si>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</si>
  <si>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</si>
  <si>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</si>
  <si>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</si>
  <si>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</si>
  <si>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</si>
  <si>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</si>
  <si>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</si>
  <si>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</si>
  <si>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</si>
  <si>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</si>
  <si>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</si>
  <si>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</si>
  <si>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</si>
  <si>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</si>
  <si>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</si>
  <si>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</si>
  <si>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</si>
  <si>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</si>
  <si>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</si>
  <si>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</si>
  <si>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</si>
  <si>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</si>
  <si>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</si>
  <si>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</si>
  <si>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</si>
  <si>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</si>
  <si>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</si>
  <si>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</si>
  <si>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</si>
  <si>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</si>
  <si>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</si>
  <si>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</si>
  <si>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</si>
  <si>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</si>
  <si>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</si>
  <si>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</si>
  <si>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</si>
  <si>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</si>
  <si>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</si>
  <si>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</si>
  <si>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</si>
  <si>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</si>
  <si>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</si>
  <si>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</si>
  <si>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</si>
  <si>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</si>
  <si>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</si>
  <si>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</si>
  <si>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</si>
  <si>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</si>
  <si>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</si>
  <si>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</si>
  <si>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</si>
  <si>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</si>
  <si>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</si>
  <si>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</si>
  <si>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</si>
  <si>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</si>
  <si>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</si>
  <si>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</si>
  <si>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</si>
  <si>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</si>
  <si>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</si>
  <si>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</si>
  <si>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</si>
  <si>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</si>
  <si>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</si>
  <si>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</si>
  <si>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</si>
  <si>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</si>
  <si>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</si>
  <si>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</si>
  <si>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</si>
  <si>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</si>
  <si>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</si>
  <si>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</si>
  <si>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</si>
  <si>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</si>
  <si>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</si>
  <si>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</si>
  <si>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</si>
  <si>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</si>
  <si>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</si>
  <si>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</si>
  <si>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</si>
  <si>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</si>
  <si>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</si>
  <si>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</si>
  <si>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</si>
  <si>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</si>
  <si>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</si>
  <si>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</si>
  <si>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</si>
  <si>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</si>
  <si>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</si>
  <si>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</si>
  <si>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</si>
  <si>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</si>
  <si>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</si>
  <si>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</si>
  <si>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</si>
  <si>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</si>
  <si>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</si>
  <si>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</si>
  <si>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</si>
  <si>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</si>
  <si>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</si>
  <si>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</si>
  <si>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</si>
  <si>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</si>
  <si>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</si>
  <si>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</si>
  <si>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</si>
  <si>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</si>
  <si>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</si>
  <si>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</si>
  <si>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</si>
  <si>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</si>
  <si>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</si>
  <si>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</si>
  <si>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</si>
  <si>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</si>
  <si>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</si>
  <si>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</si>
  <si>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</si>
  <si>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</si>
  <si>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</si>
  <si>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</si>
  <si>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</si>
  <si>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</si>
  <si>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</si>
  <si>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</si>
  <si>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</si>
  <si>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</si>
  <si>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</si>
  <si>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</si>
  <si>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</si>
  <si>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</si>
  <si>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</si>
  <si>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</si>
  <si>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</si>
  <si>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</si>
  <si>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</si>
  <si>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</si>
  <si>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</si>
  <si>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</si>
  <si>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</si>
  <si>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</si>
  <si>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</si>
  <si>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</si>
  <si>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</si>
  <si>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</si>
  <si>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</si>
  <si>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</si>
  <si>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</si>
  <si>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</si>
  <si>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</si>
  <si>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</si>
  <si>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</si>
  <si>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</si>
  <si>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</si>
  <si>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</si>
  <si>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</si>
  <si>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</si>
  <si>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</si>
  <si>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</si>
  <si>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</si>
  <si>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</si>
  <si>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</si>
  <si>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</si>
  <si>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</si>
  <si>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</si>
  <si>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</si>
  <si>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</si>
  <si>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</si>
  <si>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</si>
  <si>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</si>
  <si>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</si>
  <si>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</si>
  <si>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</si>
  <si>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</si>
  <si>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</si>
  <si>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</si>
  <si>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</si>
  <si>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</si>
  <si>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</si>
  <si>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</si>
  <si>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</si>
  <si>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</si>
  <si>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</si>
  <si>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</si>
  <si>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</si>
  <si>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</si>
  <si>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</si>
  <si>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</si>
  <si>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</si>
  <si>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</si>
  <si>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</si>
  <si>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</si>
  <si>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</si>
  <si>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</si>
  <si>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</si>
  <si>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</si>
  <si>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</si>
  <si>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</si>
  <si>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</si>
  <si>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</si>
  <si>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</si>
  <si>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</si>
  <si>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</si>
  <si>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</si>
  <si>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</si>
  <si>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</si>
  <si>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</si>
  <si>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</si>
  <si>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</si>
  <si>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</si>
  <si>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</si>
  <si>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</si>
  <si>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</si>
  <si>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</si>
  <si>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</si>
  <si>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</si>
  <si>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</si>
  <si>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</si>
  <si>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</si>
  <si>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</si>
  <si>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</si>
  <si>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</si>
  <si>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</si>
  <si>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</si>
  <si>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</si>
  <si>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</si>
  <si>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</si>
  <si>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</si>
  <si>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</si>
  <si>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</si>
  <si>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</si>
  <si>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</si>
  <si>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</si>
  <si>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</si>
  <si>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</si>
  <si>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</si>
  <si>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</si>
  <si>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</si>
  <si>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</si>
  <si>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</si>
  <si>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</si>
  <si>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</si>
  <si>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</si>
  <si>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</si>
  <si>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</si>
  <si>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</si>
  <si>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</si>
  <si>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</si>
  <si>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</si>
  <si>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</si>
  <si>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</si>
  <si>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</si>
  <si>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</si>
  <si>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</si>
  <si>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</si>
  <si>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</si>
  <si>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</si>
  <si>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</si>
  <si>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</si>
  <si>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</si>
  <si>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</si>
  <si>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</si>
  <si>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</si>
  <si>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</si>
  <si>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</si>
  <si>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</si>
  <si>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</si>
  <si>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</si>
  <si>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</si>
  <si>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</si>
  <si>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</si>
  <si>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</si>
  <si>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</si>
  <si>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</si>
  <si>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</si>
  <si>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</si>
  <si>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</si>
  <si>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</si>
  <si>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</si>
  <si>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</si>
  <si>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</si>
  <si>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</si>
  <si>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</si>
  <si>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</si>
  <si>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</si>
  <si>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</si>
  <si>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</si>
  <si>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</si>
  <si>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</si>
  <si>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</si>
  <si>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</si>
  <si>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</si>
  <si>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</si>
  <si>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</si>
  <si>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</si>
  <si>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</si>
  <si>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</si>
  <si>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</si>
  <si>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</si>
  <si>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</si>
  <si>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</si>
  <si>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</si>
  <si>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</si>
  <si>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</si>
  <si>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</si>
  <si>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</si>
  <si>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</si>
  <si>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</si>
  <si>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</si>
  <si>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</si>
  <si>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</si>
  <si>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</si>
  <si>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</si>
  <si>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</si>
  <si>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</si>
  <si>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</si>
  <si>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</si>
  <si>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</si>
  <si>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</si>
  <si>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</si>
  <si>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</si>
  <si>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</si>
  <si>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</si>
  <si>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</si>
  <si>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</si>
  <si>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</si>
  <si>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</si>
  <si>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</si>
  <si>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</si>
  <si>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</si>
  <si>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</si>
  <si>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</si>
  <si>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</si>
  <si>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</si>
  <si>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</si>
  <si>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</si>
  <si>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</si>
  <si>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</si>
  <si>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</si>
  <si>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</si>
  <si>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</si>
  <si>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</si>
  <si>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</si>
  <si>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</si>
  <si>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</si>
  <si>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</si>
  <si>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</si>
  <si>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</si>
  <si>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</si>
  <si>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</si>
  <si>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</si>
  <si>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</si>
  <si>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</si>
  <si>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</si>
  <si>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</si>
  <si>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</si>
  <si>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</si>
  <si>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</si>
  <si>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</si>
  <si>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</si>
  <si>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</si>
  <si>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</si>
  <si>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</si>
  <si>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</si>
  <si>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</si>
  <si>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</si>
  <si>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</si>
  <si>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</si>
  <si>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</si>
  <si>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</si>
  <si>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</si>
  <si>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</si>
  <si>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</si>
  <si>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</si>
  <si>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</si>
  <si>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</si>
  <si>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</si>
  <si>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</si>
  <si>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</si>
  <si>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</si>
  <si>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</si>
  <si>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</si>
  <si>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</si>
  <si>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</si>
  <si>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</si>
  <si>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</si>
  <si>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</si>
  <si>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</si>
  <si>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</si>
  <si>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</si>
  <si>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</si>
  <si>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</si>
  <si>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</si>
  <si>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</si>
  <si>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</si>
  <si>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</si>
  <si>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</si>
  <si>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</si>
  <si>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</si>
  <si>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</si>
  <si>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</si>
  <si>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</si>
  <si>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</si>
  <si>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</si>
  <si>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</si>
  <si>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</si>
  <si>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</si>
  <si>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</si>
  <si>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</si>
  <si>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</si>
  <si>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</si>
  <si>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</si>
  <si>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</si>
  <si>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</si>
  <si>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</si>
  <si>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</si>
  <si>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</si>
  <si>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</si>
  <si>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</si>
  <si>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</si>
  <si>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</si>
  <si>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</si>
  <si>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</si>
  <si>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</si>
  <si>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</si>
  <si>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</si>
  <si>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</si>
  <si>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</si>
  <si>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</si>
  <si>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</si>
  <si>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</si>
  <si>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</si>
  <si>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</si>
  <si>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</si>
  <si>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</si>
  <si>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</si>
  <si>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</si>
  <si>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</si>
  <si>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</si>
  <si>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</si>
  <si>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</si>
  <si>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</si>
  <si>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</si>
  <si>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</si>
  <si>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</si>
  <si>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</si>
  <si>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</si>
  <si>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</si>
  <si>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</si>
  <si>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</si>
  <si>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</si>
  <si>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</si>
  <si>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</si>
  <si>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</si>
  <si>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</si>
  <si>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</si>
  <si>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</si>
  <si>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</si>
  <si>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</si>
  <si>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</si>
  <si>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</si>
  <si>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</si>
  <si>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</si>
  <si>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</si>
  <si>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</si>
  <si>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</si>
  <si>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</si>
  <si>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</si>
  <si>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</si>
  <si>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</si>
  <si>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</si>
  <si>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</si>
  <si>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</si>
  <si>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</si>
  <si>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</si>
  <si>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</si>
  <si>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</si>
  <si>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</si>
  <si>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</si>
  <si>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</si>
  <si>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</si>
  <si>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</si>
  <si>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</si>
  <si>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</si>
  <si>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</si>
  <si>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</si>
  <si>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</si>
  <si>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</si>
  <si>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</si>
  <si>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</si>
  <si>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</si>
  <si>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</si>
  <si>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</si>
  <si>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</si>
  <si>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</si>
  <si>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</si>
  <si>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</si>
  <si>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</si>
  <si>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</si>
  <si>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</si>
  <si>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</si>
  <si>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</si>
  <si>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</si>
  <si>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</si>
  <si>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</si>
  <si>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</si>
  <si>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</si>
  <si>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</si>
  <si>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</si>
  <si>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</si>
  <si>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</si>
  <si>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</si>
  <si>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</si>
  <si>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</si>
  <si>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</si>
  <si>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</si>
  <si>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</si>
  <si>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</si>
  <si>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</si>
  <si>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</si>
  <si>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</si>
  <si>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</si>
  <si>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</si>
  <si>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</si>
  <si>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</si>
  <si>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</si>
  <si>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</si>
  <si>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</si>
  <si>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</si>
  <si>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</si>
  <si>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</si>
  <si>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</si>
  <si>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</si>
  <si>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</si>
  <si>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</si>
  <si>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</si>
  <si>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</si>
  <si>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</si>
  <si>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</si>
  <si>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</si>
  <si>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</si>
  <si>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</si>
  <si>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</si>
  <si>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</si>
  <si>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</si>
  <si>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</si>
  <si>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</si>
  <si>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</si>
  <si>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</si>
  <si>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</si>
  <si>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</si>
  <si>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</si>
  <si>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</si>
  <si>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</si>
  <si>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</si>
  <si>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</si>
  <si>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</si>
  <si>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</si>
  <si>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</si>
  <si>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</si>
  <si>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</si>
  <si>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</si>
  <si>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</si>
  <si>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</si>
  <si>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</si>
  <si>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</si>
  <si>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</si>
  <si>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</si>
  <si>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</si>
  <si>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</si>
  <si>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</si>
  <si>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</si>
  <si>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</si>
  <si>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</si>
  <si>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</si>
  <si>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</si>
  <si>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</si>
  <si>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</si>
  <si>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</si>
  <si>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</si>
  <si>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</si>
  <si>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</si>
  <si>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</si>
  <si>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</si>
  <si>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</si>
  <si>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</si>
  <si>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</si>
  <si>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</si>
  <si>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</si>
  <si>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</si>
  <si>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</si>
  <si>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</si>
  <si>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</si>
  <si>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</si>
  <si>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</si>
  <si>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</si>
  <si>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</si>
  <si>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</si>
  <si>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</si>
  <si>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</si>
  <si>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</si>
  <si>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</si>
  <si>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</si>
  <si>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</si>
  <si>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</si>
  <si>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</si>
  <si>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</si>
  <si>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</si>
  <si>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</si>
  <si>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</si>
  <si>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</si>
  <si>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</si>
  <si>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</si>
  <si>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</si>
  <si>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</si>
  <si>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</si>
  <si>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</si>
  <si>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</si>
  <si>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</si>
  <si>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</si>
  <si>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</si>
  <si>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</si>
  <si>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</si>
  <si>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</si>
  <si>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</si>
  <si>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</si>
  <si>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</si>
  <si>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</si>
  <si>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</si>
  <si>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</si>
  <si>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</si>
  <si>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</si>
  <si>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</si>
  <si>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</si>
  <si>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</si>
  <si>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</si>
  <si>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</si>
  <si>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</si>
  <si>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</si>
  <si>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</si>
  <si>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</si>
  <si>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</si>
  <si>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</si>
  <si>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</si>
  <si>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</si>
  <si>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</si>
  <si>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</si>
  <si>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</si>
  <si>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</si>
  <si>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</si>
  <si>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</si>
  <si>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</si>
  <si>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</si>
  <si>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</si>
  <si>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</si>
  <si>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</si>
  <si>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</si>
  <si>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</si>
  <si>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</si>
  <si>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</si>
  <si>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</si>
  <si>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</si>
  <si>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</si>
  <si>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</si>
  <si>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</si>
  <si>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</si>
  <si>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</si>
  <si>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</si>
  <si>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</si>
  <si>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</si>
  <si>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</si>
  <si>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</si>
  <si>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</si>
  <si>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</si>
  <si>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</si>
  <si>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</si>
  <si>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</si>
  <si>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</si>
  <si>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</si>
  <si>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</si>
  <si>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</si>
  <si>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</si>
  <si>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</si>
  <si>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</si>
  <si>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</si>
  <si>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</si>
  <si>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</si>
  <si>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</si>
  <si>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</si>
  <si>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</si>
  <si>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</si>
  <si>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</si>
  <si>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</si>
  <si>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</si>
  <si>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</si>
  <si>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</si>
  <si>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</si>
  <si>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</si>
  <si>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</si>
  <si>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</si>
  <si>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</si>
  <si>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</si>
  <si>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</si>
  <si>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</si>
  <si>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</si>
  <si>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</si>
  <si>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</si>
  <si>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</si>
  <si>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</si>
  <si>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</si>
  <si>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</si>
  <si>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</si>
  <si>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</si>
  <si>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</si>
  <si>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</si>
  <si>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</si>
  <si>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</si>
  <si>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</si>
  <si>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</si>
  <si>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</si>
  <si>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</si>
  <si>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</si>
  <si>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</si>
  <si>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</si>
  <si>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</si>
  <si>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</si>
  <si>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</si>
  <si>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</si>
  <si>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</si>
  <si>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</si>
  <si>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</si>
  <si>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</si>
  <si>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</si>
  <si>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</si>
  <si>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</si>
  <si>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</si>
  <si>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</si>
  <si>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</si>
  <si>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</si>
  <si>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</si>
  <si>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</si>
  <si>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</si>
  <si>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</si>
  <si>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</si>
  <si>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</si>
  <si>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</si>
  <si>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</si>
  <si>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</si>
  <si>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</si>
  <si>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</si>
  <si>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</si>
  <si>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</si>
  <si>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</si>
  <si>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</si>
  <si>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</si>
  <si>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</si>
  <si>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</si>
  <si>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</si>
  <si>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</si>
  <si>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</si>
  <si>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</si>
  <si>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</si>
  <si>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</si>
  <si>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</si>
  <si>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</si>
  <si>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</si>
  <si>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</si>
  <si>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</si>
  <si>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</si>
  <si>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</si>
  <si>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</si>
  <si>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</si>
  <si>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</si>
  <si>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</si>
  <si>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</si>
  <si>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</si>
  <si>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</si>
  <si>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</si>
  <si>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</si>
  <si>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</si>
  <si>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</si>
  <si>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</si>
  <si>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</si>
  <si>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</si>
  <si>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</si>
  <si>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</si>
  <si>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</si>
  <si>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</si>
  <si>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</si>
  <si>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</si>
  <si>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</si>
  <si>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</si>
  <si>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</si>
  <si>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</si>
  <si>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</si>
  <si>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</si>
  <si>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</si>
  <si>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</si>
  <si>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</si>
  <si>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</si>
  <si>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</si>
  <si>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</si>
  <si>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</si>
  <si>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</si>
  <si>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</si>
  <si>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</si>
  <si>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</si>
  <si>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</si>
  <si>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</si>
  <si>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</si>
  <si>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</si>
  <si>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</si>
  <si>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</si>
  <si>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</si>
  <si>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</si>
  <si>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</si>
  <si>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</si>
  <si>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</si>
  <si>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</si>
  <si>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</si>
  <si>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</si>
  <si>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</si>
  <si>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</si>
  <si>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</si>
  <si>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</si>
  <si>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</si>
  <si>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</si>
  <si>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</si>
  <si>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</si>
  <si>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</si>
  <si>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</si>
  <si>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</si>
  <si>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</si>
  <si>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</si>
  <si>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</si>
  <si>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</si>
  <si>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</si>
  <si>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</si>
  <si>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</si>
  <si>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</si>
  <si>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</si>
  <si>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</si>
  <si>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</si>
  <si>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</si>
  <si>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</si>
  <si>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</si>
  <si>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</si>
  <si>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</si>
  <si>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</si>
  <si>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</si>
  <si>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</si>
  <si>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</si>
  <si>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</si>
  <si>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</si>
  <si>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</si>
  <si>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</si>
  <si>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</si>
  <si>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</si>
  <si>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</si>
  <si>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</si>
  <si>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</si>
  <si>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</si>
  <si>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</si>
  <si>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</si>
  <si>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</si>
  <si>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</si>
  <si>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</si>
  <si>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</si>
  <si>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</si>
  <si>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</si>
  <si>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</si>
  <si>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</si>
  <si>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</si>
  <si>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</si>
  <si>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</si>
  <si>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</si>
  <si>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</si>
  <si>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</si>
  <si>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</si>
  <si>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</si>
  <si>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</si>
  <si>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</si>
  <si>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</si>
  <si>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</si>
  <si>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</si>
  <si>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</si>
  <si>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</si>
  <si>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</si>
  <si>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</si>
  <si>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</si>
  <si>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</si>
  <si>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</si>
  <si>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</si>
  <si>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</si>
  <si>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</si>
  <si>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</si>
  <si>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</si>
  <si>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</si>
  <si>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</si>
  <si>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</si>
  <si>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</si>
  <si>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</si>
  <si>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</si>
  <si>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</si>
  <si>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</si>
  <si>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</si>
  <si>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</si>
  <si>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</si>
  <si>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</si>
  <si>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</si>
  <si>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</si>
  <si>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</si>
  <si>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</si>
  <si>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</si>
  <si>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</si>
  <si>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</si>
  <si>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</si>
  <si>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</si>
  <si>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</si>
  <si>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</si>
  <si>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</si>
  <si>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</si>
  <si>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</si>
  <si>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</si>
  <si>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</si>
  <si>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</si>
  <si>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</si>
  <si>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</si>
  <si>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</si>
  <si>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</si>
  <si>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</si>
  <si>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</si>
  <si>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</si>
  <si>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</si>
  <si>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</si>
  <si>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</si>
  <si>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</si>
  <si>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</si>
  <si>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</si>
  <si>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</si>
  <si>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</si>
  <si>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</si>
  <si>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</si>
  <si>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</si>
  <si>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</si>
  <si>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</si>
  <si>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</si>
  <si>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</si>
  <si>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</si>
  <si>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</si>
  <si>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</si>
  <si>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</si>
  <si>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</si>
  <si>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</si>
  <si>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</si>
  <si>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</si>
  <si>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</si>
  <si>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</si>
  <si>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</si>
  <si>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</si>
  <si>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</si>
  <si>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</si>
  <si>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</si>
  <si>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</si>
  <si>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</si>
  <si>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</si>
  <si>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</si>
  <si>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</si>
  <si>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</si>
  <si>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</si>
  <si>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</si>
  <si>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</si>
  <si>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</si>
  <si>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</si>
  <si>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</si>
  <si>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</si>
  <si>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</si>
  <si>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</si>
  <si>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</si>
  <si>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</si>
  <si>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</si>
  <si>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</si>
  <si>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</si>
  <si>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</si>
  <si>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</si>
  <si>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</si>
  <si>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</si>
  <si>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</si>
  <si>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</si>
  <si>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</si>
  <si>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</si>
  <si>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</si>
  <si>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</si>
  <si>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</si>
  <si>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</si>
  <si>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</si>
  <si>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</si>
  <si>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</si>
  <si>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</si>
  <si>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</si>
  <si>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</si>
  <si>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</si>
  <si>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</si>
  <si>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</si>
  <si>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</si>
  <si>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</si>
  <si>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</si>
  <si>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</si>
  <si>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</si>
  <si>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</si>
  <si>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</si>
  <si>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</si>
  <si>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</si>
  <si>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</si>
  <si>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</si>
  <si>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</si>
  <si>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</si>
  <si>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</si>
  <si>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</si>
  <si>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</si>
  <si>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</si>
  <si>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</si>
  <si>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</si>
  <si>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</si>
  <si>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</si>
  <si>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</si>
  <si>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</si>
  <si>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</si>
  <si>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</si>
  <si>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</si>
  <si>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</si>
  <si>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</si>
  <si>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</si>
  <si>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</si>
  <si>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</si>
  <si>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</si>
  <si>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</si>
  <si>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</si>
  <si>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</si>
  <si>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</si>
  <si>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</si>
  <si>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</si>
  <si>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</si>
  <si>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</si>
  <si>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</si>
  <si>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</si>
  <si>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</si>
  <si>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</si>
  <si>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</si>
  <si>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</si>
  <si>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</si>
  <si>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</si>
  <si>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</si>
  <si>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</si>
  <si>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</si>
  <si>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</si>
  <si>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</si>
  <si>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</si>
  <si>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</si>
  <si>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</si>
  <si>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</si>
  <si>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</si>
  <si>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</si>
  <si>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</si>
  <si>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</si>
  <si>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</si>
  <si>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</si>
  <si>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</si>
  <si>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</si>
  <si>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</si>
  <si>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</si>
  <si>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</si>
  <si>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</si>
  <si>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</si>
  <si>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</si>
  <si>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</si>
  <si>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</si>
  <si>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</si>
  <si>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</si>
  <si>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</si>
  <si>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</si>
  <si>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</si>
  <si>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</si>
  <si>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</si>
  <si>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</si>
  <si>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</si>
  <si>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</si>
  <si>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</si>
  <si>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</si>
  <si>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</si>
  <si>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</si>
  <si>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</si>
  <si>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</si>
  <si>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</si>
  <si>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</si>
  <si>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</si>
  <si>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</si>
  <si>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</si>
  <si>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</si>
  <si>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</si>
  <si>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</si>
  <si>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</si>
  <si>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</si>
  <si>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</si>
  <si>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</si>
  <si>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</si>
  <si>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</si>
  <si>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</si>
  <si>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</si>
  <si>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</si>
  <si>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</si>
  <si>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</si>
  <si>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</si>
  <si>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</si>
  <si>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</si>
  <si>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</si>
  <si>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</si>
  <si>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</si>
  <si>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</si>
  <si>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</si>
  <si>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</si>
  <si>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</si>
  <si>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</si>
  <si>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</si>
  <si>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</si>
  <si>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</si>
  <si>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</si>
  <si>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</si>
  <si>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</si>
  <si>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</si>
  <si>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</si>
  <si>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</si>
  <si>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</si>
  <si>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</si>
  <si>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</si>
  <si>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</si>
  <si>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</si>
  <si>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</si>
  <si>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</si>
  <si>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</si>
  <si>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</si>
  <si>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</si>
  <si>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</si>
  <si>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</si>
  <si>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</si>
  <si>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</si>
  <si>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</si>
  <si>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</si>
  <si>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</si>
  <si>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</si>
  <si>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</si>
  <si>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</si>
  <si>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</si>
  <si>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</si>
  <si>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</si>
  <si>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</si>
  <si>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</si>
  <si>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</si>
  <si>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</si>
  <si>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</si>
  <si>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</si>
  <si>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</si>
  <si>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</si>
  <si>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</si>
  <si>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</si>
  <si>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</si>
  <si>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</si>
  <si>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</si>
  <si>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</si>
  <si>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</si>
  <si>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</si>
  <si>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</si>
  <si>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</si>
  <si>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</si>
  <si>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</si>
  <si>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</si>
  <si>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</si>
  <si>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</si>
  <si>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</si>
  <si>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</si>
  <si>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</si>
  <si>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</si>
  <si>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</si>
  <si>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</si>
  <si>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</si>
  <si>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</si>
  <si>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</si>
  <si>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</si>
  <si>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</si>
  <si>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</si>
  <si>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</si>
  <si>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</si>
  <si>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</si>
  <si>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</si>
  <si>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</si>
  <si>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</si>
  <si>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</si>
  <si>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</si>
  <si>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</si>
  <si>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</si>
  <si>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</si>
  <si>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</si>
  <si>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</si>
  <si>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</si>
  <si>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</si>
  <si>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</si>
  <si>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</si>
  <si>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</si>
  <si>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</si>
  <si>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</si>
  <si>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</si>
  <si>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</si>
  <si>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</si>
  <si>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</si>
  <si>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</si>
  <si>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</si>
  <si>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</si>
  <si>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</si>
  <si>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</si>
  <si>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</si>
  <si>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</si>
  <si>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</si>
  <si>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</si>
  <si>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</si>
  <si>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</si>
  <si>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</si>
  <si>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</si>
  <si>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</si>
  <si>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</si>
  <si>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</si>
  <si>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</si>
  <si>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</si>
  <si>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</si>
  <si>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</si>
  <si>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</si>
  <si>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</si>
  <si>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</si>
  <si>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</si>
  <si>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</si>
  <si>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</si>
  <si>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</si>
  <si>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</si>
  <si>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</si>
  <si>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</si>
  <si>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</si>
  <si>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</si>
  <si>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</si>
  <si>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</si>
  <si>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</si>
  <si>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</si>
  <si>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</si>
  <si>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</si>
  <si>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</si>
  <si>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</si>
  <si>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</si>
  <si>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</si>
  <si>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</si>
  <si>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</si>
  <si>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</si>
  <si>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</si>
  <si>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</si>
  <si>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</si>
  <si>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</si>
  <si>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</si>
  <si>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</si>
  <si>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</si>
  <si>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</si>
  <si>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</si>
  <si>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</si>
  <si>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</si>
  <si>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</si>
  <si>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</si>
  <si>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</si>
  <si>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</si>
  <si>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</si>
  <si>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</si>
  <si>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</si>
  <si>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</si>
  <si>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</si>
  <si>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</si>
  <si>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</si>
  <si>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</si>
  <si>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</si>
  <si>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</si>
  <si>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</si>
  <si>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</si>
  <si>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</si>
  <si>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</si>
  <si>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</si>
  <si>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</si>
  <si>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</si>
  <si>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</si>
  <si>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</si>
  <si>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</si>
  <si>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</si>
  <si>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</si>
  <si>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</si>
  <si>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</si>
  <si>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</si>
  <si>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</si>
  <si>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</si>
  <si>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</si>
  <si>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</si>
  <si>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</si>
  <si>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</si>
  <si>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</si>
  <si>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</si>
  <si>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</si>
  <si>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</si>
  <si>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</si>
  <si>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</si>
  <si>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</si>
  <si>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</si>
  <si>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</si>
  <si>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</si>
  <si>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</si>
  <si>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</si>
  <si>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</si>
  <si>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</si>
  <si>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</si>
  <si>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</si>
  <si>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</si>
  <si>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</si>
  <si>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</si>
  <si>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</si>
  <si>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</si>
  <si>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</si>
  <si>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</si>
  <si>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</si>
  <si>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</si>
  <si>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</si>
  <si>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</si>
  <si>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</si>
  <si>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</si>
  <si>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</si>
  <si>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</si>
  <si>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</si>
  <si>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</si>
  <si>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</si>
  <si>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</si>
  <si>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</si>
  <si>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</si>
  <si>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</si>
  <si>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</si>
  <si>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</si>
  <si>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</si>
  <si>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</si>
  <si>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</si>
  <si>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</si>
  <si>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</si>
  <si>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</si>
  <si>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</si>
  <si>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</si>
  <si>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</si>
  <si>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</si>
  <si>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</si>
  <si>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</si>
  <si>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</si>
  <si>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</si>
  <si>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</si>
  <si>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</si>
  <si>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</si>
  <si>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</si>
  <si>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</si>
  <si>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</si>
  <si>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</si>
  <si>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</si>
  <si>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</si>
  <si>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</si>
  <si>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</si>
  <si>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</si>
  <si>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</si>
  <si>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</si>
  <si>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</si>
  <si>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</si>
  <si>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</si>
  <si>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</si>
  <si>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</si>
  <si>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</si>
  <si>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</si>
  <si>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</si>
  <si>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</si>
  <si>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</si>
  <si>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</si>
  <si>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</si>
  <si>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</si>
  <si>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</si>
  <si>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</si>
  <si>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</si>
  <si>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</si>
  <si>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</si>
  <si>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</si>
  <si>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</si>
  <si>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</si>
  <si>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</si>
  <si>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</si>
  <si>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</si>
  <si>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</si>
  <si>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</si>
  <si>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</si>
  <si>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</si>
  <si>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</si>
  <si>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</si>
  <si>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</si>
  <si>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</si>
  <si>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</si>
  <si>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</si>
  <si>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</si>
  <si>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</si>
  <si>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</si>
  <si>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</si>
  <si>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</si>
  <si>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</si>
  <si>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</si>
  <si>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</si>
  <si>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</si>
  <si>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</si>
  <si>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</si>
  <si>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</si>
  <si>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</si>
  <si>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</si>
  <si>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</si>
  <si>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</si>
  <si>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</si>
  <si>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</si>
  <si>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</si>
  <si>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</si>
  <si>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</si>
  <si>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</si>
  <si>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</si>
  <si>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</si>
  <si>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</si>
  <si>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</si>
  <si>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</si>
  <si>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</si>
  <si>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</si>
  <si>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</si>
  <si>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</si>
  <si>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</si>
  <si>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</si>
  <si>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</si>
  <si>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</si>
  <si>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</si>
  <si>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</si>
  <si>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</si>
  <si>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</si>
  <si>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</si>
  <si>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</si>
  <si>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</si>
  <si>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</si>
  <si>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</si>
  <si>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</si>
  <si>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</si>
  <si>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</si>
  <si>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</si>
  <si>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</si>
  <si>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</si>
  <si>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</si>
  <si>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</si>
  <si>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</si>
  <si>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</si>
  <si>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</si>
  <si>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</si>
  <si>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</si>
  <si>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</si>
  <si>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</si>
  <si>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</si>
  <si>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</si>
  <si>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</si>
  <si>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</si>
  <si>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</si>
  <si>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</si>
  <si>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</si>
  <si>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</si>
  <si>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</si>
  <si>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</si>
  <si>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</si>
  <si>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</si>
  <si>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</si>
  <si>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</si>
  <si>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</si>
  <si>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</si>
  <si>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</si>
  <si>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</si>
  <si>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</si>
  <si>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</si>
  <si>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</si>
  <si>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</si>
  <si>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</si>
  <si>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</si>
  <si>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</si>
  <si>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</si>
  <si>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</si>
  <si>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</si>
  <si>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</si>
  <si>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</si>
  <si>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</si>
  <si>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</si>
  <si>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</si>
  <si>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</si>
  <si>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</si>
  <si>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</si>
  <si>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</si>
  <si>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</si>
  <si>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</si>
  <si>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</si>
  <si>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</si>
  <si>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</si>
  <si>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</si>
  <si>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</si>
  <si>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</si>
  <si>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</si>
  <si>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</si>
  <si>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</si>
  <si>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</si>
  <si>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</si>
  <si>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</si>
  <si>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</si>
  <si>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</si>
  <si>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</si>
  <si>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</si>
  <si>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</si>
  <si>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</si>
  <si>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</si>
  <si>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</si>
  <si>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</si>
  <si>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</si>
  <si>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</si>
  <si>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</si>
  <si>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</si>
  <si>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</si>
  <si>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</si>
  <si>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</si>
  <si>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</si>
  <si>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</si>
  <si>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</si>
  <si>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</si>
  <si>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</si>
  <si>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</si>
  <si>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</si>
  <si>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</si>
  <si>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</si>
  <si>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</si>
  <si>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</si>
  <si>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</si>
  <si>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</si>
  <si>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</si>
  <si>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</si>
  <si>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</si>
  <si>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</si>
  <si>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</si>
  <si>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</si>
  <si>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</si>
  <si>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</si>
  <si>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</si>
  <si>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</si>
  <si>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</si>
  <si>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</si>
  <si>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</si>
  <si>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</si>
  <si>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</si>
  <si>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</si>
  <si>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</si>
  <si>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</si>
  <si>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</si>
  <si>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</si>
  <si>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</si>
  <si>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</si>
  <si>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</si>
  <si>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</si>
  <si>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</si>
  <si>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</si>
  <si>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</si>
  <si>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</si>
  <si>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</si>
  <si>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</si>
  <si>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</si>
  <si>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</si>
  <si>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</si>
  <si>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</si>
  <si>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</si>
  <si>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</si>
  <si>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</si>
  <si>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</si>
  <si>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</si>
  <si>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</si>
  <si>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</si>
  <si>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</si>
  <si>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</si>
  <si>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</si>
  <si>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</si>
  <si>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</si>
  <si>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</si>
  <si>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</si>
  <si>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</si>
  <si>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</si>
  <si>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</si>
  <si>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</si>
  <si>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</si>
  <si>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</si>
  <si>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</si>
  <si>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</si>
  <si>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</si>
  <si>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</si>
  <si>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</si>
  <si>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</si>
  <si>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</si>
  <si>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</si>
  <si>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</si>
  <si>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</si>
  <si>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</si>
  <si>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</si>
  <si>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</si>
  <si>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</si>
  <si>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</si>
  <si>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</si>
  <si>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</si>
  <si>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</si>
  <si>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</si>
  <si>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</si>
  <si>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</si>
  <si>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</si>
  <si>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</si>
  <si>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</si>
  <si>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</si>
  <si>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</si>
  <si>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</si>
  <si>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</si>
  <si>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</si>
  <si>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</si>
  <si>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</si>
  <si>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</si>
  <si>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</si>
  <si>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</si>
  <si>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</si>
  <si>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</si>
  <si>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</si>
  <si>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</si>
  <si>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</si>
  <si>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</si>
  <si>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</si>
  <si>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</si>
  <si>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</si>
  <si>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</si>
  <si>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</si>
  <si>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</si>
  <si>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</si>
  <si>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</si>
  <si>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</si>
  <si>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</si>
  <si>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</si>
  <si>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</si>
  <si>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</si>
  <si>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</si>
  <si>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</si>
  <si>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</si>
  <si>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</si>
  <si>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</si>
  <si>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</si>
  <si>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</si>
  <si>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</si>
  <si>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</si>
  <si>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</si>
  <si>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</si>
  <si>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</si>
  <si>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</si>
  <si>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</si>
  <si>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</si>
  <si>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</si>
  <si>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</si>
  <si>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</si>
  <si>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</si>
  <si>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</si>
  <si>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</si>
  <si>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</si>
  <si>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</si>
  <si>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</si>
  <si>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</si>
  <si>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</si>
  <si>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</si>
  <si>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</si>
  <si>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</si>
  <si>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</si>
  <si>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</si>
  <si>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</si>
  <si>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</si>
  <si>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</si>
  <si>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</si>
  <si>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</si>
  <si>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</si>
  <si>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</si>
  <si>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</si>
  <si>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</si>
  <si>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</si>
  <si>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</si>
  <si>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</si>
  <si>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</si>
  <si>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</si>
  <si>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</si>
  <si>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</si>
  <si>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</si>
  <si>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</si>
  <si>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</si>
  <si>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</si>
  <si>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</si>
  <si>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</si>
  <si>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</si>
  <si>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</si>
  <si>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</si>
  <si>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</si>
  <si>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</si>
  <si>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</si>
  <si>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</si>
  <si>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</si>
  <si>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</si>
  <si>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</si>
  <si>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</si>
  <si>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</si>
  <si>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</si>
  <si>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</si>
  <si>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</si>
  <si>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</si>
  <si>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</si>
  <si>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</si>
  <si>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</si>
  <si>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</si>
  <si>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</si>
  <si>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</si>
  <si>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</si>
  <si>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</si>
  <si>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</si>
  <si>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</si>
  <si>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</si>
  <si>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</si>
  <si>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</si>
  <si>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</si>
  <si>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</si>
  <si>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</si>
  <si>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</si>
  <si>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</si>
  <si>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</si>
  <si>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</si>
  <si>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</si>
  <si>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</si>
  <si>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</si>
  <si>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</si>
  <si>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</si>
  <si>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</si>
  <si>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</si>
  <si>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</si>
  <si>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</si>
  <si>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</si>
  <si>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</si>
  <si>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</si>
  <si>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</si>
  <si>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</si>
  <si>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</si>
  <si>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</si>
  <si>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</si>
  <si>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</si>
  <si>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</si>
  <si>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</si>
  <si>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</si>
  <si>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</si>
  <si>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</si>
  <si>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</si>
  <si>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</si>
  <si>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</si>
  <si>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</si>
  <si>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</si>
  <si>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</si>
  <si>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</si>
  <si>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</si>
  <si>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</si>
  <si>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</si>
  <si>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</si>
  <si>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</si>
  <si>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</si>
  <si>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</si>
  <si>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</si>
  <si>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</si>
  <si>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</si>
  <si>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</si>
  <si>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</si>
  <si>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</si>
  <si>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</si>
  <si>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</si>
  <si>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</si>
  <si>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</si>
  <si>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</si>
  <si>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</si>
  <si>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</si>
  <si>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</si>
  <si>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</si>
  <si>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</si>
  <si>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</si>
  <si>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</si>
  <si>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</si>
  <si>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</si>
  <si>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</si>
  <si>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</si>
  <si>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</si>
  <si>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</si>
  <si>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</si>
  <si>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</si>
  <si>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</si>
  <si>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</si>
  <si>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</si>
  <si>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</si>
  <si>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</si>
  <si>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</si>
  <si>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</si>
  <si>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</si>
  <si>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</si>
  <si>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</si>
  <si>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</si>
  <si>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</si>
  <si>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</si>
  <si>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</si>
  <si>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</si>
  <si>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</si>
  <si>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</si>
  <si>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</si>
  <si>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</si>
  <si>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</si>
  <si>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</si>
  <si>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</si>
  <si>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</si>
  <si>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</si>
  <si>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</si>
  <si>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</si>
  <si>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</si>
  <si>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</si>
  <si>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</si>
  <si>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</si>
  <si>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</si>
  <si>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</si>
  <si>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</si>
  <si>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</si>
  <si>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</si>
  <si>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</si>
  <si>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</si>
  <si>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</si>
  <si>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</si>
  <si>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</si>
  <si>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</si>
  <si>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</si>
  <si>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</si>
  <si>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</si>
  <si>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</si>
  <si>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</si>
  <si>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</si>
  <si>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</si>
  <si>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</si>
  <si>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</si>
  <si>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</si>
  <si>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</si>
  <si>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</si>
  <si>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</si>
  <si>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</si>
  <si>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</si>
  <si>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</si>
  <si>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</si>
  <si>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</si>
  <si>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</si>
  <si>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</si>
  <si>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</si>
  <si>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</si>
  <si>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</si>
  <si>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</si>
  <si>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</si>
  <si>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</si>
  <si>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</si>
  <si>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</si>
  <si>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</si>
  <si>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</si>
  <si>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</si>
  <si>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</si>
  <si>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</si>
  <si>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</si>
  <si>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</si>
  <si>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</si>
  <si>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</si>
  <si>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</si>
  <si>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</si>
  <si>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</si>
  <si>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</si>
  <si>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</si>
  <si>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</si>
  <si>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</si>
  <si>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</si>
  <si>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</si>
  <si>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</si>
  <si>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</si>
  <si>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</si>
  <si>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</si>
  <si>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</si>
  <si>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</si>
  <si>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</si>
  <si>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</si>
  <si>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</si>
  <si>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</si>
  <si>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</si>
  <si>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</si>
  <si>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</si>
  <si>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</si>
  <si>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</si>
  <si>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</si>
  <si>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</si>
  <si>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</si>
  <si>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</si>
  <si>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</si>
  <si>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</si>
  <si>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</si>
  <si>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</si>
  <si>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</si>
  <si>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</si>
  <si>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</si>
  <si>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</si>
  <si>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</si>
  <si>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</si>
  <si>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</si>
  <si>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</si>
  <si>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</si>
  <si>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</si>
  <si>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</si>
  <si>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</si>
  <si>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</si>
  <si>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</si>
  <si>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</si>
  <si>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</si>
  <si>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</si>
  <si>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</si>
  <si>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</si>
  <si>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</si>
  <si>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</si>
  <si>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</si>
  <si>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</si>
  <si>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</si>
  <si>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</si>
  <si>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</si>
  <si>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</si>
  <si>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</si>
  <si>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</si>
  <si>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</si>
  <si>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</si>
  <si>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</si>
  <si>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</si>
  <si>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</si>
  <si>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</si>
  <si>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</si>
  <si>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</si>
  <si>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</si>
  <si>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</si>
  <si>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</si>
  <si>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</si>
  <si>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</si>
  <si>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</si>
  <si>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</si>
  <si>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</si>
  <si>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</si>
  <si>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</si>
  <si>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</si>
  <si>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</si>
  <si>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</si>
  <si>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</si>
  <si>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</si>
  <si>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</si>
  <si>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</si>
  <si>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</si>
  <si>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</si>
  <si>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</si>
  <si>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</si>
  <si>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</si>
  <si>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</si>
  <si>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</si>
  <si>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</si>
  <si>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</si>
  <si>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</si>
  <si>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</si>
  <si>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</si>
  <si>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</si>
  <si>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</si>
  <si>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</si>
  <si>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</si>
  <si>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</si>
  <si>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</si>
  <si>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</si>
  <si>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</si>
  <si>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</si>
  <si>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</si>
  <si>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</si>
  <si>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</si>
  <si>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</si>
  <si>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</si>
  <si>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</si>
  <si>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</si>
  <si>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</si>
  <si>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</si>
  <si>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</si>
  <si>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</si>
  <si>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</si>
  <si>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</si>
  <si>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</si>
  <si>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</si>
  <si>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</si>
  <si>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</si>
  <si>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</si>
  <si>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</si>
  <si>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</si>
  <si>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</si>
  <si>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</si>
  <si>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</si>
  <si>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</si>
  <si>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</si>
  <si>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</si>
  <si>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</si>
  <si>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</si>
  <si>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</si>
  <si>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</si>
  <si>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</si>
  <si>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</si>
  <si>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</si>
  <si>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</si>
  <si>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</si>
  <si>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</si>
  <si>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</si>
  <si>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</si>
  <si>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</si>
  <si>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</si>
  <si>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</si>
  <si>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</si>
  <si>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</si>
  <si>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</si>
  <si>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</si>
  <si>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</si>
  <si>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</si>
  <si>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</si>
  <si>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</si>
  <si>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</si>
  <si>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</si>
  <si>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</si>
  <si>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</si>
  <si>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</si>
  <si>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</si>
  <si>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</si>
  <si>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</si>
  <si>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</si>
  <si>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</si>
  <si>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</si>
  <si>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</si>
  <si>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</si>
  <si>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</si>
  <si>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</si>
  <si>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</si>
  <si>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</si>
  <si>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</si>
  <si>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</si>
  <si>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</si>
  <si>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</si>
  <si>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</si>
  <si>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</si>
  <si>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</si>
  <si>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</si>
  <si>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</si>
  <si>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</si>
  <si>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</si>
  <si>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</si>
  <si>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</si>
  <si>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</si>
  <si>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</si>
  <si>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</si>
  <si>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</si>
  <si>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</si>
  <si>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</si>
  <si>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</si>
  <si>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</si>
  <si>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</si>
  <si>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</si>
  <si>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</si>
  <si>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</si>
  <si>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</si>
  <si>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</si>
  <si>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</si>
  <si>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</si>
  <si>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</si>
  <si>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</si>
  <si>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</si>
  <si>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</si>
  <si>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</si>
  <si>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</si>
  <si>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</si>
  <si>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</si>
  <si>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</si>
  <si>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</si>
  <si>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</si>
  <si>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</si>
  <si>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</si>
  <si>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</si>
  <si>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</si>
  <si>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</si>
  <si>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</si>
  <si>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</si>
  <si>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</si>
  <si>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</si>
  <si>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</si>
  <si>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</si>
  <si>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</si>
  <si>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</si>
  <si>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</si>
  <si>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</si>
  <si>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</si>
  <si>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</si>
  <si>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</si>
  <si>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</si>
  <si>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</si>
  <si>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</si>
  <si>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</si>
  <si>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</si>
  <si>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</si>
  <si>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</si>
  <si>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</si>
  <si>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</si>
  <si>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</si>
  <si>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</si>
  <si>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</si>
  <si>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</si>
  <si>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</si>
  <si>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</si>
  <si>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</si>
  <si>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</si>
  <si>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</si>
  <si>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</si>
  <si>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</si>
  <si>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</si>
  <si>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</si>
  <si>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</si>
  <si>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</si>
  <si>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</si>
  <si>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</si>
  <si>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</si>
  <si>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</si>
  <si>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</si>
  <si>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</si>
  <si>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</si>
  <si>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</si>
  <si>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</si>
  <si>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</si>
  <si>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</si>
  <si>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</si>
  <si>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</si>
  <si>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</si>
  <si>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</si>
  <si>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</si>
  <si>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</si>
  <si>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</si>
  <si>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</si>
  <si>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</si>
  <si>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</si>
  <si>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</si>
  <si>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</si>
  <si>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</si>
  <si>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</si>
  <si>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</si>
  <si>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</si>
  <si>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</si>
  <si>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</si>
  <si>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</si>
  <si>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</si>
  <si>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</si>
  <si>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</si>
  <si>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</si>
  <si>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</si>
  <si>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</si>
  <si>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</si>
  <si>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</si>
  <si>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</si>
  <si>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</si>
  <si>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</si>
  <si>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</si>
  <si>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</si>
  <si>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</si>
  <si>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</si>
  <si>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</si>
  <si>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</si>
  <si>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</si>
  <si>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</si>
  <si>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</si>
  <si>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</si>
  <si>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</si>
  <si>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</si>
  <si>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</si>
  <si>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</si>
  <si>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</si>
  <si>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</si>
  <si>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</si>
  <si>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</si>
  <si>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</si>
  <si>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</si>
  <si>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</si>
  <si>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</si>
  <si>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</si>
  <si>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</si>
  <si>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</si>
  <si>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</si>
  <si>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</si>
  <si>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</si>
  <si>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</si>
  <si>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</si>
  <si>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</si>
  <si>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</si>
  <si>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</si>
  <si>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</si>
  <si>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</si>
  <si>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</si>
  <si>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</si>
  <si>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</si>
  <si>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</si>
  <si>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</si>
  <si>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</si>
  <si>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</si>
  <si>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</si>
  <si>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</si>
  <si>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</si>
  <si>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</si>
  <si>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</si>
  <si>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</si>
  <si>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</si>
  <si>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</si>
  <si>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</si>
  <si>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</si>
  <si>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</si>
  <si>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</si>
  <si>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</si>
  <si>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</si>
  <si>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</si>
  <si>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</si>
  <si>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</si>
  <si>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</si>
  <si>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</si>
  <si>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</si>
  <si>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</si>
  <si>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</si>
  <si>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</si>
  <si>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</si>
  <si>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</si>
  <si>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</si>
  <si>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</si>
  <si>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</si>
  <si>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</si>
  <si>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</si>
  <si>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</si>
  <si>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</si>
  <si>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</si>
  <si>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</si>
  <si>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</si>
  <si>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</si>
  <si>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</si>
  <si>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</si>
  <si>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</si>
  <si>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</si>
  <si>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</si>
  <si>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</si>
  <si>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</si>
  <si>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</si>
  <si>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</si>
  <si>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</si>
  <si>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</si>
  <si>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</si>
  <si>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</si>
  <si>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</si>
  <si>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</si>
  <si>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</si>
  <si>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</si>
  <si>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</si>
  <si>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</si>
  <si>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</si>
  <si>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</si>
  <si>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</si>
  <si>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</si>
  <si>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</si>
  <si>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</si>
  <si>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</si>
  <si>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</si>
  <si>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</si>
  <si>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</si>
  <si>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</si>
  <si>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</si>
  <si>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</si>
  <si>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</si>
  <si>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</si>
  <si>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</si>
  <si>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</si>
  <si>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</si>
  <si>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</si>
  <si>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</si>
  <si>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</si>
  <si>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</si>
  <si>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</si>
  <si>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</si>
  <si>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</si>
  <si>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</si>
  <si>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</si>
  <si>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</si>
  <si>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</si>
  <si>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</si>
  <si>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</si>
  <si>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</si>
  <si>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</si>
  <si>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</si>
  <si>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</si>
  <si>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</si>
  <si>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</si>
  <si>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</si>
  <si>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</si>
  <si>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</si>
  <si>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</si>
  <si>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</si>
  <si>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</si>
  <si>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</si>
  <si>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</si>
  <si>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</si>
  <si>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</si>
  <si>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</si>
  <si>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</si>
  <si>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</si>
  <si>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</si>
  <si>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</si>
  <si>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</si>
  <si>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</si>
  <si>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</si>
  <si>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</si>
  <si>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</si>
  <si>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</si>
  <si>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</si>
  <si>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</si>
  <si>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</si>
  <si>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</si>
  <si>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</si>
  <si>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</si>
  <si>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</si>
  <si>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</si>
  <si>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</si>
  <si>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</si>
  <si>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</si>
  <si>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</si>
  <si>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</si>
  <si>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</si>
  <si>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</si>
  <si>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</si>
  <si>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</si>
  <si>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</si>
  <si>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</si>
  <si>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</si>
  <si>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</si>
  <si>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</si>
  <si>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</si>
  <si>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</si>
  <si>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</si>
  <si>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</si>
  <si>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</si>
  <si>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</si>
  <si>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</si>
  <si>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</si>
  <si>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</si>
  <si>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</si>
  <si>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</si>
  <si>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</si>
  <si>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</si>
  <si>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</si>
  <si>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</si>
  <si>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</si>
  <si>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</si>
  <si>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</si>
  <si>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</si>
  <si>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</si>
  <si>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</si>
  <si>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</si>
  <si>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</si>
  <si>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</si>
  <si>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</si>
  <si>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</si>
  <si>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</si>
  <si>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</si>
  <si>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</si>
  <si>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</si>
  <si>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</si>
  <si>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</si>
  <si>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</si>
  <si>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</si>
  <si>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</si>
  <si>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</si>
  <si>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</si>
  <si>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</si>
  <si>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</si>
  <si>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</si>
  <si>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</si>
  <si>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</si>
  <si>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</si>
  <si>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</si>
  <si>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</si>
  <si>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</si>
  <si>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</si>
  <si>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</si>
  <si>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</si>
  <si>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</si>
  <si>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</si>
  <si>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</si>
  <si>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</si>
  <si>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</si>
  <si>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</si>
  <si>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</si>
  <si>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</si>
  <si>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</si>
  <si>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</si>
  <si>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</si>
  <si>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</si>
  <si>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</si>
  <si>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</si>
  <si>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</si>
  <si>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</si>
  <si>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</si>
  <si>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</si>
  <si>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</si>
  <si>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</si>
  <si>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</si>
  <si>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</si>
  <si>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</si>
  <si>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</si>
  <si>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</si>
  <si>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</si>
  <si>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</si>
  <si>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</si>
  <si>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</si>
  <si>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</si>
  <si>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</si>
  <si>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</si>
  <si>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</si>
  <si>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</si>
  <si>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</si>
  <si>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</si>
  <si>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</si>
  <si>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</si>
  <si>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</si>
  <si>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</si>
  <si>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</si>
  <si>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</si>
  <si>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</si>
  <si>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</si>
  <si>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</si>
  <si>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</si>
  <si>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</si>
  <si>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</si>
  <si>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</si>
  <si>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</si>
  <si>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</si>
  <si>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</si>
  <si>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</si>
  <si>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</si>
  <si>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</si>
  <si>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</si>
  <si>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</si>
  <si>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</si>
  <si>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</si>
  <si>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</si>
  <si>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</si>
  <si>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</si>
  <si>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</si>
  <si>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</si>
  <si>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</si>
  <si>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</si>
  <si>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</si>
  <si>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</si>
  <si>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</si>
  <si>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</si>
  <si>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</si>
  <si>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</si>
  <si>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</si>
  <si>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</si>
  <si>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</si>
  <si>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</si>
  <si>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</si>
  <si>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</si>
  <si>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</si>
  <si>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</si>
  <si>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</si>
  <si>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</si>
  <si>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</si>
  <si>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</si>
  <si>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</si>
  <si>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</si>
  <si>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</si>
  <si>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</si>
  <si>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</si>
  <si>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</si>
  <si>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</si>
  <si>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</si>
  <si>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</si>
  <si>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</si>
  <si>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</si>
  <si>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</si>
  <si>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</si>
  <si>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</si>
  <si>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</si>
  <si>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</si>
  <si>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</si>
  <si>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</si>
  <si>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</si>
  <si>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</si>
  <si>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</si>
  <si>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</si>
  <si>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</si>
  <si>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</si>
  <si>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</si>
  <si>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</si>
  <si>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</si>
  <si>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</si>
  <si>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</si>
  <si>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</si>
  <si>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</si>
  <si>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</si>
  <si>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</si>
  <si>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</si>
  <si>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</si>
  <si>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</si>
  <si>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</si>
  <si>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</si>
  <si>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</si>
  <si>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</si>
  <si>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</si>
  <si>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</si>
  <si>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</si>
  <si>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</si>
  <si>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</si>
  <si>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</si>
  <si>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</si>
  <si>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</si>
  <si>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</si>
  <si>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</si>
  <si>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</si>
  <si>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</si>
  <si>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</si>
  <si>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</si>
  <si>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</si>
  <si>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</si>
  <si>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</si>
  <si>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</si>
  <si>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</si>
  <si>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</si>
  <si>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</si>
  <si>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</si>
  <si>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</si>
  <si>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</si>
  <si>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</si>
  <si>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</si>
  <si>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</si>
  <si>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</si>
  <si>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</si>
  <si>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</si>
  <si>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</si>
  <si>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</si>
  <si>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</si>
  <si>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</si>
  <si>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</si>
  <si>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</si>
  <si>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</si>
  <si>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</si>
  <si>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</si>
  <si>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</si>
  <si>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</si>
  <si>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</si>
  <si>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</si>
  <si>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</si>
  <si>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</si>
  <si>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</si>
  <si>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</si>
  <si>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</si>
  <si>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</si>
  <si>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</si>
  <si>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</si>
  <si>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</si>
  <si>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</si>
  <si>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</si>
  <si>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</si>
  <si>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</si>
  <si>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</si>
  <si>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</si>
  <si>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</si>
  <si>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</si>
  <si>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</si>
  <si>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</si>
  <si>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</si>
  <si>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</si>
  <si>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</si>
  <si>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</si>
  <si>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</si>
  <si>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</si>
  <si>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</si>
  <si>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</si>
  <si>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</si>
  <si>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</si>
  <si>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</si>
  <si>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</si>
  <si>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</si>
  <si>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</si>
  <si>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</si>
  <si>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</si>
  <si>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</si>
  <si>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</si>
  <si>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</si>
  <si>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</si>
  <si>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</si>
  <si>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</si>
  <si>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</si>
  <si>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</si>
  <si>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</si>
  <si>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</si>
  <si>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</si>
  <si>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</si>
  <si>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</si>
  <si>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</si>
  <si>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</si>
  <si>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</si>
  <si>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</si>
  <si>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</si>
  <si>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</si>
  <si>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</si>
  <si>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</si>
  <si>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</si>
  <si>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</si>
  <si>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</si>
  <si>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</si>
  <si>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</si>
  <si>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</si>
  <si>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</si>
  <si>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</si>
  <si>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</si>
  <si>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</si>
  <si>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</si>
  <si>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</si>
  <si>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</si>
  <si>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</si>
  <si>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</si>
  <si>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</si>
  <si>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</si>
  <si>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</si>
  <si>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</si>
  <si>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</si>
  <si>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</si>
  <si>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</si>
  <si>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</si>
  <si>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</si>
  <si>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</si>
  <si>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</si>
  <si>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</si>
  <si>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</si>
  <si>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</si>
  <si>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</si>
  <si>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</si>
  <si>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</si>
  <si>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</si>
  <si>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</si>
  <si>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</si>
  <si>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</si>
  <si>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</si>
  <si>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</si>
  <si>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</si>
  <si>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</si>
  <si>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</si>
  <si>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</si>
  <si>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</si>
  <si>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</si>
  <si>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</si>
  <si>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</si>
  <si>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</si>
  <si>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</si>
  <si>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</si>
  <si>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</si>
  <si>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</si>
  <si>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</si>
  <si>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</si>
  <si>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</si>
  <si>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</si>
  <si>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</si>
  <si>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</si>
  <si>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</si>
  <si>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</si>
  <si>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</si>
  <si>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</si>
  <si>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</si>
  <si>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</si>
  <si>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</si>
  <si>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</si>
  <si>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</si>
  <si>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</si>
  <si>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</si>
  <si>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</si>
  <si>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</si>
  <si>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</si>
  <si>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</si>
  <si>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</si>
  <si>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</si>
  <si>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</si>
  <si>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</si>
  <si>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</si>
  <si>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</si>
  <si>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</si>
  <si>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</si>
  <si>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</si>
  <si>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</si>
  <si>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</si>
  <si>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</si>
  <si>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</si>
  <si>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</si>
  <si>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</si>
  <si>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</si>
  <si>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</si>
  <si>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</si>
  <si>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</si>
  <si>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</si>
  <si>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</si>
  <si>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</si>
  <si>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</si>
  <si>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</si>
  <si>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</si>
  <si>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</si>
  <si>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</si>
  <si>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</si>
  <si>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</si>
  <si>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</si>
  <si>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</si>
  <si>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</si>
  <si>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</si>
  <si>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</si>
  <si>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</si>
  <si>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</si>
  <si>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</si>
  <si>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</si>
  <si>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</si>
  <si>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</si>
  <si>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</si>
  <si>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</si>
  <si>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</si>
  <si>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</si>
  <si>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</si>
  <si>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</si>
  <si>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</si>
  <si>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</si>
  <si>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</si>
  <si>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</si>
  <si>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</si>
  <si>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</si>
  <si>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</si>
  <si>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</si>
  <si>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</si>
  <si>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</si>
  <si>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</si>
  <si>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</si>
  <si>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</si>
  <si>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</si>
  <si>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</si>
  <si>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</si>
  <si>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</si>
  <si>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</si>
  <si>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</si>
  <si>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</si>
  <si>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</si>
  <si>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</si>
  <si>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</si>
  <si>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</si>
  <si>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</si>
  <si>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</si>
  <si>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</si>
  <si>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</si>
  <si>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</si>
  <si>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</si>
  <si>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</si>
  <si>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</si>
  <si>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</si>
  <si>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</si>
  <si>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</si>
  <si>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</si>
  <si>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</si>
  <si>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</si>
  <si>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</si>
  <si>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</si>
  <si>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</si>
  <si>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</si>
  <si>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</si>
  <si>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</si>
  <si>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</si>
  <si>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</si>
  <si>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</si>
  <si>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</si>
  <si>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</si>
  <si>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</si>
  <si>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</si>
  <si>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</si>
  <si>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</si>
  <si>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</si>
  <si>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</si>
  <si>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</si>
  <si>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</si>
  <si>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</si>
  <si>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</si>
  <si>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</si>
  <si>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</si>
  <si>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</si>
  <si>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</si>
  <si>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</si>
  <si>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</si>
  <si>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</si>
  <si>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</si>
  <si>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</si>
  <si>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</si>
  <si>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</si>
  <si>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</si>
  <si>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</si>
  <si>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</si>
  <si>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</si>
  <si>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</si>
  <si>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</si>
  <si>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</si>
  <si>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</si>
  <si>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</si>
  <si>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</si>
  <si>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</si>
  <si>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</si>
  <si>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</si>
  <si>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</si>
  <si>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</si>
  <si>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</si>
  <si>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</si>
  <si>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</si>
  <si>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</si>
  <si>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</si>
  <si>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</si>
  <si>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</si>
  <si>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</si>
  <si>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</si>
  <si>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</si>
  <si>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</si>
  <si>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</si>
  <si>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</si>
  <si>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</si>
  <si>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</si>
  <si>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</si>
  <si>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</si>
  <si>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</si>
  <si>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</si>
  <si>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</si>
  <si>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</si>
  <si>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</si>
  <si>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</si>
  <si>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</si>
  <si>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</si>
  <si>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</si>
  <si>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</si>
  <si>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</si>
  <si>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</si>
  <si>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</si>
  <si>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</si>
  <si>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</si>
  <si>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</si>
  <si>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</si>
  <si>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</si>
  <si>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</si>
  <si>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</si>
  <si>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</si>
  <si>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</si>
  <si>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</si>
  <si>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</si>
  <si>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</si>
  <si>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</si>
  <si>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</si>
  <si>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</si>
  <si>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</si>
  <si>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</si>
  <si>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</si>
  <si>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</si>
  <si>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</si>
  <si>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</si>
  <si>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</si>
  <si>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</si>
  <si>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</si>
  <si>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</si>
  <si>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</si>
  <si>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</si>
  <si>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</si>
  <si>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</si>
  <si>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</si>
  <si>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</si>
  <si>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</si>
  <si>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</si>
  <si>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</si>
  <si>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</si>
  <si>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</si>
  <si>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</si>
  <si>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</si>
  <si>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</si>
  <si>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</si>
  <si>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</si>
  <si>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</si>
  <si>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</si>
  <si>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</si>
  <si>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</si>
  <si>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</si>
  <si>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</si>
  <si>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</si>
  <si>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</si>
  <si>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</si>
  <si>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</si>
  <si>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</si>
  <si>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</si>
  <si>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</si>
  <si>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</si>
  <si>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</si>
  <si>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</si>
  <si>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</si>
  <si>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</si>
  <si>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</si>
  <si>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</si>
  <si>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</si>
  <si>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</si>
  <si>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</si>
  <si>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</si>
  <si>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</si>
  <si>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</si>
  <si>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</si>
  <si>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</si>
  <si>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</si>
  <si>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</si>
  <si>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</si>
  <si>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</si>
  <si>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</si>
  <si>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</si>
  <si>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</si>
  <si>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</si>
  <si>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</si>
  <si>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</si>
  <si>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</si>
  <si>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</si>
  <si>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</si>
  <si>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</si>
  <si>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</si>
  <si>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</si>
  <si>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</si>
  <si>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</si>
  <si>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</si>
  <si>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</si>
  <si>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</si>
  <si>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</si>
  <si>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</si>
  <si>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</si>
  <si>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</si>
  <si>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</si>
  <si>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</si>
  <si>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</si>
  <si>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</si>
  <si>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</si>
  <si>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</si>
  <si>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</si>
  <si>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</si>
  <si>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</si>
  <si>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</si>
  <si>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</si>
  <si>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</si>
  <si>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</si>
  <si>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</si>
  <si>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</si>
  <si>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</si>
  <si>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</si>
  <si>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</si>
  <si>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</si>
  <si>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</si>
  <si>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</si>
  <si>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</si>
  <si>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</si>
  <si>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</si>
  <si>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</si>
  <si>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</si>
  <si>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</si>
  <si>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</si>
  <si>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</si>
  <si>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</si>
  <si>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</si>
  <si>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</si>
  <si>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</si>
  <si>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</si>
  <si>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</si>
  <si>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</si>
  <si>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</si>
  <si>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</si>
  <si>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</si>
  <si>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</si>
  <si>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</si>
  <si>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</si>
  <si>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</si>
  <si>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</si>
  <si>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</si>
  <si>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</si>
  <si>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</si>
  <si>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</si>
  <si>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</si>
  <si>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</si>
  <si>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</si>
  <si>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</si>
  <si>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</si>
  <si>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</si>
  <si>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</si>
  <si>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</si>
  <si>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</si>
  <si>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</si>
  <si>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</si>
  <si>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</si>
  <si>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</si>
  <si>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</si>
  <si>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</si>
  <si>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</si>
  <si>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</si>
  <si>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</si>
  <si>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</si>
  <si>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</si>
  <si>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</si>
  <si>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</si>
  <si>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</si>
  <si>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</si>
  <si>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</si>
  <si>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</si>
  <si>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</si>
  <si>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</si>
  <si>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</si>
  <si>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</si>
  <si>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</si>
  <si>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</si>
  <si>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</si>
  <si>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</si>
  <si>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</si>
  <si>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</si>
  <si>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</si>
  <si>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</si>
  <si>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</si>
  <si>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</si>
  <si>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</si>
  <si>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</si>
  <si>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</si>
  <si>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</si>
  <si>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</si>
  <si>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</si>
  <si>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</si>
  <si>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</si>
  <si>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</si>
  <si>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</si>
  <si>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</si>
  <si>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</si>
  <si>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</si>
  <si>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</si>
  <si>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</si>
  <si>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</si>
  <si>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</si>
  <si>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</si>
  <si>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</si>
  <si>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</si>
  <si>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</si>
  <si>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</si>
  <si>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</si>
  <si>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</si>
  <si>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</si>
  <si>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</si>
  <si>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</si>
  <si>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</si>
  <si>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</si>
  <si>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</si>
  <si>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</si>
  <si>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</si>
  <si>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</si>
  <si>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</si>
  <si>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</si>
  <si>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</si>
  <si>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</si>
  <si>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</si>
  <si>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</si>
  <si>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</si>
  <si>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</si>
  <si>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</si>
  <si>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</si>
  <si>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</si>
  <si>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</si>
  <si>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</si>
  <si>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</si>
  <si>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</si>
  <si>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</si>
  <si>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</si>
  <si>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</si>
  <si>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</si>
  <si>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</si>
  <si>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</si>
  <si>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</si>
  <si>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</si>
  <si>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</si>
  <si>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</si>
  <si>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</si>
  <si>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</si>
  <si>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</si>
  <si>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</si>
  <si>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</si>
  <si>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</si>
  <si>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</si>
  <si>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</si>
  <si>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</si>
  <si>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</si>
  <si>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</si>
  <si>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</si>
  <si>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</si>
  <si>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</si>
  <si>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</si>
  <si>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</si>
  <si>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</si>
  <si>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</si>
  <si>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</si>
  <si>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</si>
  <si>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</si>
  <si>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</si>
  <si>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</si>
  <si>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</si>
  <si>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</si>
  <si>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</si>
  <si>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</si>
  <si>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</si>
  <si>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</si>
  <si>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</si>
  <si>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</si>
  <si>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</si>
  <si>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</si>
  <si>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</si>
  <si>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</si>
  <si>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</si>
  <si>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</si>
  <si>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</si>
  <si>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</si>
  <si>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</si>
  <si>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</si>
  <si>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</si>
  <si>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</si>
  <si>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</si>
  <si>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</si>
  <si>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</si>
  <si>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</si>
  <si>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</si>
  <si>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</si>
  <si>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</si>
  <si>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</si>
  <si>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</si>
  <si>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</si>
  <si>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</si>
  <si>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</si>
  <si>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</si>
  <si>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</si>
  <si>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</si>
  <si>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</si>
  <si>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</si>
  <si>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</si>
  <si>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</si>
  <si>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</si>
  <si>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</si>
  <si>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</si>
  <si>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</si>
  <si>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</si>
  <si>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</si>
  <si>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</si>
  <si>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</si>
  <si>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</si>
  <si>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</si>
  <si>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</si>
  <si>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</si>
  <si>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</si>
  <si>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</si>
  <si>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</si>
  <si>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</si>
  <si>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</si>
  <si>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</si>
  <si>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</si>
  <si>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</si>
  <si>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</si>
  <si>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</si>
  <si>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</si>
  <si>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</si>
  <si>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</si>
  <si>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</si>
  <si>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</si>
  <si>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</si>
  <si>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</si>
  <si>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</si>
  <si>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</si>
  <si>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</si>
  <si>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</si>
  <si>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</si>
  <si>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</si>
  <si>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</si>
  <si>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</si>
  <si>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</si>
  <si>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</si>
  <si>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</si>
  <si>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</si>
  <si>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</si>
  <si>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</si>
  <si>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</si>
  <si>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</si>
  <si>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</si>
  <si>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</si>
  <si>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</si>
  <si>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</si>
  <si>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</si>
  <si>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</si>
  <si>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</si>
  <si>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</si>
  <si>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</si>
  <si>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</si>
  <si>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</si>
  <si>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</si>
  <si>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</si>
  <si>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</si>
  <si>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</si>
  <si>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</si>
  <si>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</si>
  <si>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</si>
  <si>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</si>
  <si>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</si>
  <si>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</si>
  <si>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</si>
  <si>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</si>
  <si>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</si>
  <si>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</si>
  <si>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</si>
  <si>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</si>
  <si>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</si>
  <si>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</si>
  <si>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</si>
  <si>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</si>
  <si>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</si>
  <si>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</si>
  <si>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</si>
  <si>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</si>
  <si>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</si>
  <si>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</si>
  <si>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</si>
  <si>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</si>
  <si>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</si>
  <si>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</si>
  <si>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</si>
  <si>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</si>
  <si>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</si>
  <si>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</si>
  <si>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</si>
  <si>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</si>
  <si>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</si>
  <si>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</si>
  <si>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</si>
  <si>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</si>
  <si>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</si>
  <si>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</si>
  <si>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</si>
  <si>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</si>
  <si>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</si>
  <si>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</si>
  <si>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</si>
  <si>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</si>
  <si>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</si>
  <si>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</si>
  <si>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</si>
  <si>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</si>
  <si>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</si>
  <si>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</si>
  <si>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</si>
  <si>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</si>
  <si>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</si>
  <si>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</si>
  <si>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</si>
  <si>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</si>
  <si>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</si>
  <si>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</si>
  <si>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</si>
  <si>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</si>
  <si>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</si>
  <si>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</si>
  <si>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</si>
  <si>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</si>
  <si>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</si>
  <si>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</si>
  <si>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</si>
  <si>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</si>
  <si>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</si>
  <si>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</si>
  <si>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</si>
  <si>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</si>
  <si>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</si>
  <si>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</si>
  <si>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</si>
  <si>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</si>
  <si>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</si>
  <si>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</si>
  <si>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</si>
  <si>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</si>
  <si>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</si>
  <si>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</si>
  <si>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</si>
  <si>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</si>
  <si>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</si>
  <si>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</si>
  <si>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</si>
  <si>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</si>
  <si>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</si>
  <si>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</si>
  <si>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</si>
  <si>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</si>
  <si>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</si>
  <si>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</si>
  <si>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</si>
  <si>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</si>
  <si>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</si>
  <si>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</si>
  <si>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</si>
  <si>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</si>
  <si>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</si>
  <si>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</si>
  <si>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</si>
  <si>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</si>
  <si>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</si>
  <si>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</si>
  <si>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</si>
  <si>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</si>
  <si>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</si>
  <si>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</si>
  <si>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</si>
  <si>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</si>
  <si>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</si>
  <si>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</si>
  <si>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</si>
  <si>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</si>
  <si>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</si>
  <si>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</si>
  <si>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</si>
  <si>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</si>
  <si>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</si>
  <si>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</si>
  <si>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</si>
  <si>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</si>
  <si>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</si>
  <si>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</si>
  <si>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</si>
  <si>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</si>
  <si>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</si>
  <si>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</si>
  <si>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</si>
  <si>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</si>
  <si>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</si>
  <si>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</si>
  <si>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</si>
  <si>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</si>
  <si>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</si>
  <si>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</si>
  <si>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</si>
  <si>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</si>
  <si>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</si>
  <si>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</si>
  <si>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</si>
  <si>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</si>
  <si>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</si>
  <si>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</si>
  <si>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</si>
  <si>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</si>
  <si>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</si>
  <si>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</si>
  <si>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</si>
  <si>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</si>
  <si>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</si>
  <si>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</si>
  <si>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</si>
  <si>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</si>
  <si>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</si>
  <si>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</si>
  <si>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</si>
  <si>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</si>
  <si>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</si>
  <si>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</si>
  <si>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</si>
  <si>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</si>
  <si>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</si>
  <si>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</si>
  <si>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</si>
  <si>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</si>
  <si>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</si>
  <si>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</si>
  <si>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</si>
  <si>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</si>
  <si>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</si>
  <si>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</si>
  <si>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</si>
  <si>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</si>
  <si>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</si>
  <si>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</si>
  <si>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</si>
  <si>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</si>
  <si>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</si>
  <si>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</si>
  <si>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</si>
  <si>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</si>
  <si>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</si>
  <si>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</si>
  <si>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</si>
  <si>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</si>
  <si>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</si>
  <si>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</si>
  <si>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</si>
  <si>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</si>
  <si>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</si>
  <si>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</si>
  <si>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</si>
  <si>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</si>
  <si>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</si>
  <si>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</si>
  <si>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</si>
  <si>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</si>
  <si>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</si>
  <si>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</si>
  <si>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</si>
  <si>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</si>
  <si>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</si>
  <si>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</si>
  <si>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</si>
  <si>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</si>
  <si>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</si>
  <si>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</si>
  <si>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</si>
  <si>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</si>
  <si>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</si>
  <si>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</si>
  <si>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</si>
  <si>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</si>
  <si>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</si>
  <si>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</si>
  <si>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</si>
  <si>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</si>
  <si>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</si>
  <si>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</si>
  <si>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</si>
  <si>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</si>
  <si>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</si>
  <si>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</si>
  <si>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</si>
  <si>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</si>
  <si>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</si>
  <si>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</si>
  <si>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</si>
  <si>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</si>
  <si>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</si>
  <si>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</si>
  <si>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</si>
  <si>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</si>
  <si>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</si>
  <si>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</si>
  <si>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</si>
  <si>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</si>
  <si>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</si>
  <si>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</si>
  <si>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</si>
  <si>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</si>
  <si>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</si>
  <si>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</si>
  <si>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</si>
  <si>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</si>
  <si>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</si>
  <si>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</si>
  <si>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</si>
  <si>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</si>
  <si>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</si>
  <si>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</si>
  <si>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</si>
  <si>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</si>
  <si>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</si>
  <si>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</si>
  <si>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</si>
  <si>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</si>
  <si>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</si>
  <si>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</si>
  <si>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</si>
  <si>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</si>
  <si>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</si>
  <si>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</si>
  <si>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</si>
  <si>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</si>
  <si>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</si>
  <si>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</si>
  <si>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</si>
  <si>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</si>
  <si>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</si>
  <si>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</si>
  <si>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</si>
  <si>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</si>
  <si>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</si>
  <si>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</si>
  <si>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</si>
  <si>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</si>
  <si>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</si>
  <si>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</si>
  <si>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</si>
  <si>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</si>
  <si>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</si>
  <si>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</si>
  <si>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</si>
  <si>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</si>
  <si>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</si>
  <si>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</si>
  <si>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</si>
  <si>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</si>
  <si>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</si>
  <si>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</si>
  <si>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</si>
  <si>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</si>
  <si>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</si>
  <si>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</si>
  <si>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</si>
  <si>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</si>
  <si>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</si>
  <si>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</si>
  <si>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</si>
  <si>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</si>
  <si>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</si>
  <si>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</si>
  <si>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</si>
  <si>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</si>
  <si>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</si>
  <si>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</si>
  <si>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</si>
  <si>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</si>
  <si>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</si>
  <si>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</si>
  <si>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</si>
  <si>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</si>
  <si>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</si>
  <si>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</si>
  <si>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</si>
  <si>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</si>
  <si>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</si>
  <si>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</si>
  <si>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</si>
  <si>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</si>
  <si>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</si>
  <si>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</si>
  <si>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</si>
  <si>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</si>
  <si>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</si>
  <si>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</si>
  <si>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</si>
  <si>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</si>
  <si>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</si>
  <si>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</si>
  <si>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</si>
  <si>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</si>
  <si>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</si>
  <si>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</si>
  <si>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</si>
  <si>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</si>
  <si>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</si>
  <si>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</si>
  <si>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</si>
  <si>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</si>
  <si>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</si>
  <si>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</si>
  <si>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</si>
  <si>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</si>
  <si>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</si>
  <si>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</si>
  <si>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</si>
  <si>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</si>
  <si>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</si>
  <si>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</si>
  <si>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</si>
  <si>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</si>
  <si>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</si>
  <si>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</si>
  <si>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</si>
  <si>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</si>
  <si>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</si>
  <si>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</si>
  <si>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</si>
  <si>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</si>
  <si>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</si>
  <si>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</si>
  <si>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</si>
  <si>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</si>
  <si>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</si>
  <si>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</si>
  <si>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</si>
  <si>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</si>
  <si>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</si>
  <si>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</si>
  <si>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</si>
  <si>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</si>
  <si>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</si>
  <si>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</si>
  <si>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</si>
  <si>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</si>
  <si>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</si>
  <si>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</si>
  <si>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</si>
  <si>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</si>
  <si>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</si>
  <si>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</si>
  <si>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</si>
  <si>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</si>
  <si>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</si>
  <si>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</si>
  <si>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</si>
  <si>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</si>
  <si>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</si>
  <si>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</si>
  <si>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</si>
  <si>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</si>
  <si>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</si>
  <si>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</si>
  <si>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</si>
  <si>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</si>
  <si>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</si>
  <si>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</si>
  <si>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</si>
  <si>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</si>
  <si>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</si>
  <si>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</si>
  <si>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</si>
  <si>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</si>
  <si>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</si>
  <si>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</si>
  <si>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</si>
  <si>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</si>
  <si>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</si>
  <si>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</si>
  <si>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</si>
  <si>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</si>
  <si>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</si>
  <si>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</si>
  <si>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</si>
  <si>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</si>
  <si>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</si>
  <si>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</si>
  <si>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</si>
  <si>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</si>
  <si>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</si>
  <si>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</si>
  <si>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</si>
  <si>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</si>
  <si>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</si>
  <si>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</si>
  <si>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</si>
  <si>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</si>
  <si>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</si>
  <si>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</si>
  <si>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</si>
  <si>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</si>
  <si>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</si>
  <si>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</si>
  <si>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</si>
  <si>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</si>
  <si>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</si>
  <si>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</si>
  <si>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</si>
  <si>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</si>
  <si>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</si>
  <si>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</si>
  <si>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</si>
  <si>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</si>
  <si>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</si>
  <si>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</si>
  <si>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</si>
  <si>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</si>
  <si>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</si>
  <si>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</si>
  <si>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</si>
  <si>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</si>
  <si>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</si>
  <si>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</si>
  <si>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</si>
  <si>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</si>
  <si>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</si>
  <si>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</si>
  <si>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</si>
  <si>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</si>
  <si>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</si>
  <si>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</si>
  <si>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</si>
  <si>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</si>
  <si>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</si>
  <si>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</si>
  <si>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</si>
  <si>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</si>
  <si>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</si>
  <si>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</si>
  <si>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</si>
  <si>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</si>
  <si>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</si>
  <si>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</si>
  <si>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</si>
  <si>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</si>
  <si>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</si>
  <si>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</si>
  <si>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</si>
  <si>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</si>
  <si>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</si>
  <si>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</si>
  <si>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</si>
  <si>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</si>
  <si>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</si>
  <si>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</si>
  <si>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</si>
  <si>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</si>
  <si>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</si>
  <si>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</si>
  <si>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</si>
  <si>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</si>
  <si>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</si>
  <si>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</si>
  <si>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</si>
  <si>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</si>
  <si>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</si>
  <si>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</si>
  <si>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</si>
  <si>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</si>
  <si>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</si>
  <si>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</si>
  <si>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</si>
  <si>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</si>
  <si>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</si>
  <si>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</si>
  <si>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</si>
  <si>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</si>
  <si>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</si>
  <si>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</si>
  <si>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</si>
  <si>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</si>
  <si>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</si>
  <si>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</si>
  <si>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</si>
  <si>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</si>
  <si>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</si>
  <si>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</si>
  <si>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</si>
  <si>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</si>
  <si>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</si>
  <si>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</si>
  <si>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</si>
  <si>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</si>
  <si>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</si>
  <si>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</si>
  <si>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</si>
  <si>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</si>
  <si>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</si>
  <si>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</si>
  <si>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</si>
  <si>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</si>
  <si>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</si>
  <si>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</si>
  <si>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</si>
  <si>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</si>
  <si>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</si>
  <si>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</si>
  <si>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</si>
  <si>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</si>
  <si>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</si>
  <si>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</si>
  <si>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</si>
  <si>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</si>
  <si>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</si>
  <si>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</si>
  <si>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</si>
  <si>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</si>
  <si>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</si>
  <si>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</si>
  <si>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</si>
  <si>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</si>
  <si>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</si>
  <si>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</si>
  <si>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</si>
  <si>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</si>
  <si>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</si>
  <si>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</si>
  <si>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</si>
  <si>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</si>
  <si>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</si>
  <si>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</si>
  <si>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</si>
  <si>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</si>
  <si>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</si>
  <si>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</si>
  <si>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</si>
  <si>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</si>
  <si>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</si>
  <si>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</si>
  <si>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</si>
  <si>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</si>
  <si>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</si>
  <si>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</si>
  <si>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</si>
  <si>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</si>
  <si>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</si>
  <si>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</si>
  <si>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</si>
  <si>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</si>
  <si>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</si>
  <si>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</si>
  <si>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</si>
  <si>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</si>
  <si>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</si>
  <si>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</si>
  <si>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</si>
  <si>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</si>
  <si>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</si>
  <si>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</si>
  <si>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</si>
  <si>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</si>
  <si>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</si>
  <si>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</si>
  <si>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</si>
  <si>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</si>
  <si>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</si>
  <si>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</si>
  <si>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</si>
  <si>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</si>
  <si>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</si>
  <si>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</si>
  <si>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</si>
  <si>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</si>
  <si>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</si>
  <si>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</si>
  <si>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</si>
  <si>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</si>
  <si>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</si>
  <si>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</si>
  <si>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</si>
  <si>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</si>
  <si>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</si>
  <si>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</si>
  <si>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</si>
  <si>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</si>
  <si>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</si>
  <si>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</si>
  <si>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</si>
  <si>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</si>
  <si>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</si>
  <si>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</si>
  <si>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</si>
  <si>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</si>
  <si>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</si>
  <si>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</si>
  <si>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</si>
  <si>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</si>
  <si>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</si>
  <si>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</si>
  <si>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</si>
  <si>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</si>
  <si>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</si>
  <si>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</si>
  <si>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</si>
  <si>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</si>
  <si>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</si>
  <si>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</si>
  <si>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</si>
  <si>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</si>
  <si>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</si>
  <si>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</si>
  <si>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</si>
  <si>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</si>
  <si>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</si>
  <si>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</si>
  <si>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</si>
  <si>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</si>
  <si>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</si>
  <si>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</si>
  <si>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</si>
  <si>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</si>
  <si>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</si>
  <si>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</si>
  <si>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</si>
  <si>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</si>
  <si>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</si>
  <si>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</si>
  <si>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</si>
  <si>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</si>
  <si>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</si>
  <si>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</si>
  <si>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</si>
  <si>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</si>
  <si>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</si>
  <si>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</si>
  <si>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</si>
  <si>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</si>
  <si>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</si>
  <si>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</si>
  <si>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</si>
  <si>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</si>
  <si>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</si>
  <si>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</si>
  <si>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</si>
  <si>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</si>
  <si>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</si>
  <si>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</si>
  <si>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</si>
  <si>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</si>
  <si>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</si>
  <si>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</si>
  <si>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</si>
  <si>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</si>
  <si>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</si>
  <si>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</si>
  <si>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</si>
  <si>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</si>
  <si>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</si>
  <si>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</si>
  <si>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</si>
  <si>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</si>
  <si>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</si>
  <si>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</si>
  <si>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</si>
  <si>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</si>
  <si>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</si>
  <si>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</si>
  <si>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</si>
  <si>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</si>
  <si>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</si>
  <si>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</si>
  <si>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</si>
  <si>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</si>
  <si>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</si>
  <si>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</si>
  <si>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</si>
  <si>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</si>
  <si>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</si>
  <si>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</si>
  <si>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</si>
  <si>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</si>
  <si>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</si>
  <si>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</si>
  <si>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</si>
  <si>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</si>
  <si>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</si>
  <si>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</si>
  <si>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</si>
  <si>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</si>
  <si>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</si>
  <si>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</si>
  <si>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</si>
  <si>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</si>
  <si>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</si>
  <si>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</si>
  <si>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</si>
  <si>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</si>
  <si>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</si>
  <si>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</si>
  <si>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</si>
  <si>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</si>
  <si>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</si>
  <si>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</si>
  <si>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</si>
  <si>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</si>
  <si>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</si>
  <si>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</si>
  <si>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</si>
  <si>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</si>
  <si>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</si>
  <si>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</si>
  <si>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</si>
  <si>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</si>
  <si>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</si>
  <si>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</si>
  <si>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</si>
  <si>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</si>
  <si>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</si>
  <si>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</si>
  <si>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</si>
  <si>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</si>
  <si>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</si>
  <si>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</si>
  <si>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</si>
  <si>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</si>
  <si>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</si>
  <si>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</si>
  <si>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</si>
  <si>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</si>
  <si>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</si>
  <si>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</si>
  <si>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</si>
  <si>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</si>
  <si>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</si>
  <si>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</si>
  <si>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</si>
  <si>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</si>
  <si>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</si>
  <si>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</si>
  <si>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</si>
  <si>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</si>
  <si>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</si>
  <si>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</si>
  <si>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</si>
  <si>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</si>
  <si>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</si>
  <si>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</si>
  <si>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</si>
  <si>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</si>
  <si>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</si>
  <si>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</si>
  <si>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</si>
  <si>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</si>
  <si>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</si>
  <si>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</si>
  <si>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</si>
  <si>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</si>
  <si>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</si>
  <si>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</si>
  <si>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</si>
  <si>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</si>
  <si>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</si>
  <si>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</si>
  <si>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</si>
  <si>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</si>
  <si>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</si>
  <si>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</si>
  <si>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</si>
  <si>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</si>
  <si>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</si>
  <si>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</si>
  <si>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</si>
  <si>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</si>
  <si>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</si>
  <si>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</si>
  <si>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</si>
  <si>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</si>
  <si>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</si>
  <si>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</si>
  <si>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</si>
  <si>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</si>
  <si>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</si>
  <si>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</si>
  <si>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</si>
  <si>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</si>
  <si>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</si>
  <si>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</si>
  <si>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</si>
  <si>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</si>
  <si>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</si>
  <si>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</si>
  <si>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</si>
  <si>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</si>
  <si>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</si>
  <si>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</si>
  <si>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</si>
  <si>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</si>
  <si>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</si>
  <si>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</si>
  <si>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</si>
  <si>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</si>
  <si>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</si>
  <si>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</si>
  <si>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</si>
  <si>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</si>
  <si>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</si>
  <si>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</si>
  <si>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</si>
  <si>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</si>
  <si>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</si>
  <si>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</si>
  <si>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</si>
  <si>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</si>
  <si>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</si>
  <si>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</si>
  <si>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</si>
  <si>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</si>
  <si>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</si>
  <si>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</si>
  <si>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</si>
  <si>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</si>
  <si>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</si>
  <si>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</si>
  <si>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</si>
  <si>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</si>
  <si>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</si>
  <si>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</si>
  <si>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</si>
  <si>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</si>
  <si>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</si>
  <si>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</si>
  <si>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</si>
  <si>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100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</si>
  <si>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</si>
  <si>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</si>
  <si>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</si>
  <si>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</si>
  <si>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</si>
  <si>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</si>
  <si>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</si>
  <si>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</si>
  <si>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</si>
  <si>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</si>
  <si>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</si>
  <si>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</si>
  <si>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</si>
  <si>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</si>
  <si>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</si>
  <si>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</si>
  <si>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</si>
  <si>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</si>
  <si>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</si>
  <si>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</si>
  <si>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</si>
  <si>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</si>
  <si>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</si>
  <si>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</si>
  <si>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</si>
  <si>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</si>
  <si>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</si>
  <si>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</si>
  <si>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</si>
  <si>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</si>
  <si>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</si>
  <si>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</si>
  <si>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</si>
  <si>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</si>
  <si>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</si>
  <si>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</si>
  <si>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</si>
  <si>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</si>
  <si>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</si>
  <si>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</si>
  <si>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</si>
  <si>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</si>
  <si>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</si>
  <si>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</si>
  <si>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</si>
  <si>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</si>
  <si>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</si>
  <si>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</si>
  <si>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</si>
  <si>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</si>
  <si>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</si>
  <si>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</si>
  <si>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</si>
  <si>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</si>
  <si>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</si>
  <si>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</si>
  <si>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</si>
  <si>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</si>
  <si>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</si>
  <si>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</si>
  <si>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</si>
  <si>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</si>
  <si>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</si>
  <si>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</si>
  <si>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</si>
  <si>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</si>
  <si>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</si>
  <si>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</si>
  <si>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</si>
  <si>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</si>
  <si>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</si>
  <si>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</si>
  <si>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</si>
  <si>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</si>
  <si>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</si>
  <si>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</si>
  <si>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</si>
  <si>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</si>
  <si>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</si>
  <si>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</si>
  <si>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</si>
  <si>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</si>
  <si>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</si>
  <si>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</si>
  <si>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</si>
  <si>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</si>
  <si>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</si>
  <si>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</si>
  <si>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</si>
  <si>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10 mins</t>
  </si>
  <si>
    <t>Down again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</si>
  <si>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</si>
  <si>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</si>
  <si>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</si>
  <si>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</si>
  <si>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</si>
  <si>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</si>
  <si>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</si>
  <si>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</si>
  <si>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PCM-20251201-00000876</t>
  </si>
  <si>
    <t>Sceco NA and team rejestered sceco complain,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</si>
</sst>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1" totalsRowShown="0" headerRowDxfId="46" dataDxfId="45" headerRowBorderDxfId="43" tableBorderDxfId="44" totalsRowBorderDxfId="42">
  <autoFilter ref="A1:L2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329.63478761573788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4.1234374999476131E-2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45992.583213541664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45992.583213541664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45992.583213541664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45992.583213541664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45992.583213541664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45992.583213541664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45992.583213541664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45992.583213541664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45992.583213541664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45992.583213541664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45992.583213541664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45992.583213541664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45992.583213541664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45992.583213541664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45992.583213541664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45992.583213541664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45992.583213541664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45992.583213541664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45992.583213541664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45992.583213541664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45992.583213541664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45992.583213541664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45992.583213541664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45992.583213541664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45992.583213541664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45992.583213541664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45992.583213541664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45992.583213541664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45992.583213541664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45992.583213541664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45992.583213541664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45992.583213541664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45992.583213541664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45992.583213541664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45992.583213541664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45992.583213541664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45992.583213541664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45992.583213541664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45992.583213541664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45992.583213541664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45992.583213541664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45992.583213541664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45992.583213541664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45992.583213541664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45992.583213541664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45992.583213541664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45992.583213541664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45992.583213541664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45992.583213541664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45992.583213541664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45992.583213541664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45992.583213541664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45992.583213541664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45992.583213541664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45992.583213541664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45992.583213541664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45992.583213541664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45992.583213541664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45992.583213541664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45992.583213541664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45992.583213541664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45992.583213541664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45992.583213541664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45992.583213541664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45992.583213541664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45992.583213541664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45992.583213541664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45992.583213541664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45992.583213541664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45992.583213541664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45992.583213541664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45992.583213541664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45992.583213541664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45992.583213541664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45992.583213541664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45992.583213541664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45992.583213541664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45992.583213541664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45992.583213541664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45992.583213541664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45992.583213541664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45992.583213541664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45992.583213541664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45992.583213541664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45992.583213541664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45992.583213541664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45992.583213541664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45992.583213541664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45992.583213541664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45992.583213541664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45992.583213541664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45992.583213541664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45992.583213541664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45992.583213541664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45992.583213541664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45992.583213541664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45992.583213541664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45992.583213541664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45992.583213541664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45992.583213541664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45992.583213541664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45992.583213541664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45992.583213541664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45992.583213541664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45992.583213541664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45992.583213541664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45992.583213541664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45992.583213541664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45992.583213541664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45992.583213541664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45992.583213541664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45992.583213541664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45992.583213541664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45992.583213541664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45992.583213541664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45992.583213541664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45992.583213541664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45992.583213541664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45992.583213541664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45992.583213541664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45992.583213541664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45992.583213541664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45992.583213541664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45992.583213541664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45992.583213541664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45992.583213541664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45992.583213541664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45992.583213541664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45992.583213541664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45992.583213541664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45992.583213541664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45992.583213541664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45992.583213541664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45992.583213541664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45992.583213541664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45992.583213541664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45992.583213541664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45992.583213541664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45992.583213541664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45992.583213541664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45992.583213541664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45992.583213541664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45992.583213541664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45992.583213541664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45992.583213541664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45992.583213541664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45992.583213541664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45992.583213541664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45992.583213541664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45992.583213541664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45992.583213541664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45992.583213541664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45992.583213541664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45992.583213541664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45992.583213541664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45992.583213541664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45992.583213541664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45992.583213541664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45992.583213541664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45992.583213541664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45992.583213541664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45992.583213541664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45992.583213541664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45992.583213541664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45992.583213541664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45992.583213541664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45992.583213541664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45992.583213541664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45992.583213541664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45992.583213541664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45992.583213541664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45992.583213541664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45992.583213541664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45992.583213541664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45992.583213541664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45992.583213541664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45992.583213541664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45992.583213541664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45992.583213541664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45992.583213541664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45992.583213541664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45992.583213541664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45992.583213541664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45992.583213541664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45992.583213541664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45992.583213541664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45992.583213541664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45992.583213541664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45992.583213541664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45992.583213541664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45992.583213541664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45992.583213541664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45992.583213541664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45992.583213541664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45992.583213541664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45992.583213541664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45992.583213541664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45992.583213541664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45992.583213541664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45992.583213541664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45992.583213541664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45992.583213541664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45992.583213541664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45992.583213541664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45992.583213541664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45992.583213541664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45992.583213541664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45992.583213541664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45992.583213541664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45992.583213541664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45992.583213541664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45992.583213541664</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18F832D0-6916-4FFA-B377-B279B16388CA}"/>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167.58337557870254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8.1957945601825486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45992.583213541664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45992.583213541664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45992.583213541664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45992.583213541664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45992.583213541664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45992.583213541664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45992.583213541664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45992.583213541664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45992.583213541664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45992.583213541664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45992.583213541664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45992.583213541664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45992.583213541664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45992.583213541664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45992.583213541664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45992.583213541664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45992.583213541664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45992.583213541664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45992.583213541664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45992.583213541664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45992.583213541664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45992.583213541664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45992.583213541664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45992.583213541664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45992.583213541664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45992.583213541664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45992.583213541664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45992.583213541664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45992.583213541664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45992.583213541664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45992.583213541664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45992.583213541664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45992.583213541664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45992.583213541664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45992.583213541664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45992.583213541664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45992.583213541664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45992.583213541664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45992.583213541664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45992.583213541664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45992.583213541664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45992.583213541664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45992.583213541664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45992.583213541664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45992.583213541664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45992.583213541664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45992.583213541664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45992.583213541664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45992.583213541664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45992.583213541664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45992.583213541664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45992.583213541664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45992.583213541664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45992.583213541664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45992.583213541664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45992.583213541664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45992.583213541664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45992.583213541664</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45992.583213541664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45992.583213541664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45992.583213541664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45992.583213541664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45992.583213541664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45992.583213541664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45992.583213541664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45992.583213541664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45992.583213541664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45992.583213541664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45992.583213541664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45992.583213541664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45992.583213541664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45992.583213541664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45992.583213541664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45992.583213541664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45992.583213541664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45992.583213541664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45992.583213541664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45992.583213541664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45992.583213541664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45992.583213541664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45992.583213541664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45992.583213541664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45992.583213541664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45992.583213541664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45992.583213541664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45992.583213541664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45992.583213541664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45992.583213541664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45992.583213541664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45992.583213541664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45992.583213541664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45992.583213541664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45992.583213541664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45992.583213541664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45992.583213541664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45992.583213541664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45992.583213541664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45992.583213541664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45992.583213541664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45992.583213541664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45992.583213541664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45992.583213541664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45992.583213541664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45992.583213541664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45992.583213541664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45992.583213541664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45992.583213541664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45992.583213541664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45992.583213541664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45992.583213541664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45992.583213541664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45992.583213541664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45992.583213541664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45992.583213541664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45992.583213541664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45992.583213541664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45992.583213541664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45992.583213541664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45992.583213541664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45992.583213541664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45992.583213541664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45992.583213541664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45992.583213541664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45992.583213541664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45992.583213541664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45992.583213541664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45992.583213541664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45992.583213541664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45992.583213541664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45992.583213541664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45992.583213541664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45992.583213541664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45992.583213541664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45992.583213541664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45992.583213541664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45992.583213541664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45992.583213541664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45992.583213541664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45992.583213541664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45992.583213541664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45992.583213541664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45992.583213541664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45992.583213541664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45992.583213541664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45992.583213541664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45992.583213541664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45992.583213541664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45992.583213541664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45992.583213541664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45992.583213541664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45992.583213541664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45992.583213541664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45992.583213541664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45992.583213541664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45992.583213541664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45992.583213541664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45992.583213541664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45992.583213541664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45992.583213541664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45992.583213541664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45992.583213541664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45992.583213541664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45992.583213541664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45992.583213541664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45992.583213541664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45992.583213541664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45992.583213541664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45992.583213541664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45992.583213541664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45992.583213541664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45992.583213541664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45992.583213541664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45992.583213541664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45992.583213541664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45992.583213541664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45992.583213541664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45992.583213541664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45992.583213541664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45992.583213541664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45992.583213541664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45992.583213541664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45992.583213541664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45992.583213541664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45992.583213541664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45992.583213541664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45992.583213541664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45992.583213541664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45992.583213541664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45992.583213541664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45992.583213541664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45992.583213541664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45992.583213541664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45992.583213541664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45992.583213541664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45992.583213541664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45992.583213541664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45992.583213541664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45992.583213541664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45992.583213541664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45992.583213541664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45992.583213541664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45992.583213541664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45992.583213541664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45992.583213541664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45992.583213541664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45992.583213541664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45992.583213541664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45992.583213541664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45992.583213541664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45992.583213541664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45992.583213541664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45992.583213541664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45992.583213541664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45992.583213541664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45992.583213541664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45992.583213541664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45992.583213541664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45992.583213541664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45992.583213541664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45992.583213541664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45992.583213541664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45992.583213541664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45992.583213541664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45992.583213541664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45992.583213541664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45992.583213541664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45992.583213541664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45992.583213541664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45992.583213541664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45992.583213541664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45992.583213541664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45992.583213541664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45992.583213541664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45992.583213541664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45992.583213541664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45992.583213541664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45992.583213541664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45992.583213541664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45992.583213541664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45992.583213541664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45992.583213541664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45992.583213541664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45992.583213541664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45992.583213541664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45992.583213541664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45992.583213541664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45992.583213541664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45992.583213541664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45992.583213541664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45992.583213541664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45992.583213541664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45992.583213541664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45992.583213541664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45992.583213541664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45992.583213541664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45992.583213541664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45992.583213541664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45992.583213541664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45992.583213541664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45992.583213541664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45992.583213541664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45992.583213541664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45992.583213541664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45992.583213541664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45992.583213541664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45992.583213541664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45992.583213541664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45992.583213541664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45992.583213541664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45992.583213541664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45992.583213541664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45992.583213541664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45992.583213541664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45992.583213541664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45992.583213541664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45992.583213541664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45992.583213541664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45992.583213541664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45992.583213541664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45992.583213541664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45992.583213541664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45992.583213541664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45992.583213541664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45992.583213541664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45992.583213541664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45992.583213541664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45992.583213541664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45992.583213541664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45992.583213541664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45992.583213541664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45992.583213541664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45992.583213541664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45992.583213541664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45992.583213541664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45992.583213541664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45992.583213541664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45992.583213541664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45992.583213541664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45992.583213541664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45992.583213541664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45992.583213541664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45992.583213541664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45992.583213541664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45992.583213541664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45992.583213541664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45992.583213541664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45992.583213541664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45992.583213541664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45992.583213541664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45992.583213541664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45992.583213541664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45992.583213541664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45992.583213541664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45992.583213541664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45992.583213541664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45992.583213541664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45992.583213541664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45992.583213541664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45992.583213541664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45992.583213541664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45992.583213541664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45992.583213541664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45992.583213541664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45992.583213541664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45992.583213541664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45992.583213541664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45992.583213541664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45992.583213541664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45992.583213541664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45992.583213541664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45992.583213541664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45992.583213541664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45992.583213541664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45992.583213541664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45992.583213541664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45992.583213541664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45992.583213541664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45992.583213541664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45992.583213541664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45992.583213541664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45992.583213541664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45992.583213541664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45992.583213541664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45992.583213541664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45992.583213541664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45992.583213541664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45992.583213541664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45992.583213541664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45992.583213541664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45992.583213541664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45992.583213541664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45992.583213541664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45992.583213541664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45992.583213541664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45992.583213541664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45992.583213541664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45992.583213541664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45992.583213541664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45992.583213541664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45992.583213541664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45992.583213541664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45992.583213541664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45992.583213541664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45992.583213541664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45992.583213541664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45992.583213541664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45992.583213541664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45992.583213541664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45992.583213541664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45992.583213541664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45992.583213541664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45992.583213541664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45992.583213541664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45992.583213541664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45992.583213541664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45992.583213541664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45992.583213541664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45992.583213541664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45992.583213541664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45992.583213541664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45992.583213541664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45992.583213541664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45992.583213541664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45992.583213541664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45992.583213541664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45992.583213541664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45992.583213541664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45992.583213541664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45992.583213541664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45992.583213541664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45992.583213541664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45992.583213541664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45992.583213541664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45992.583213541664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45992.583213541664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45992.583213541664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45992.583213541664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45992.583213541664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45992.583213541664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45992.583213541664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45992.583213541664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45992.583213541664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45992.583213541664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45992.583213541664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45992.583213541664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45992.583213541664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45992.583213541664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45992.583213541664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45992.583213541664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45992.583213541664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45992.583213541664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45992.583213541664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45992.583213541664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45992.583213541664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45992.583213541664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45992.583213541664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45992.583213541664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45992.583213541664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45992.583213541664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45992.583213541664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45992.583213541664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45992.583213541664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45992.583213541664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45992.583213541664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45992.583213541664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45992.583213541664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45992.583213541664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45992.583213541664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45992.583213541664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45992.583213541664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45992.583213541664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45992.583213541664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45992.583213541664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45992.583213541664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45992.583213541664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45992.583213541664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45992.583213541664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45992.583213541664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45992.583213541664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45992.583213541664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45992.583213541664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45992.583213541664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45992.583213541664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45992.583213541664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45992.583213541664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45992.583213541664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45992.583213541664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45992.583213541664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45992.583213541664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45992.583213541664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45992.583213541664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45992.583213541664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45992.583213541664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45992.583213541664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45992.583213541664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45992.583213541664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45992.583213541664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45992.583213541664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45992.583213541664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45992.583213541664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45992.583213541664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45992.583213541664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45992.583213541664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45992.583213541664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45992.583213541664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45992.583213541664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45992.583213541664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45992.583213541664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45992.583213541664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45992.583213541664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45992.583213541664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45992.583213541664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45992.583213541664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45992.583213541664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45992.583213541664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45992.583213541664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45992.583213541664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45992.583213541664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45992.583213541664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45992.583213541664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45992.583213541664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45992.583213541664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45992.583213541664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45992.583213541664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45992.583213541664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45992.583213541664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45992.583213541664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45992.583213541664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45992.583213541664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45992.583213541664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45992.583213541664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45992.583213541664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45992.583213541664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45992.583213541664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45992.583213541664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45992.583213541664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45992.583213541664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45992.583213541664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45992.583213541664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45992.583213541664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45992.583213541664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45992.583213541664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45992.583213541664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45992.583213541664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45992.583213541664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45992.583213541664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45992.583213541664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45992.583213541664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45992.583213541664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45992.583213541664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45992.583213541664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45992.583213541664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45992.583213541664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45992.583213541664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45992.583213541664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45992.583213541664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45992.583213541664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45992.583213541664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45992.583213541664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45992.583213541664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45992.583213541664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45992.583213541664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45992.583213541664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45992.583213541664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45992.583213541664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45992.583213541664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45992.583213541664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45992.583213541664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45992.583213541664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45992.583213541664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45992.583213541664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45992.583213541664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45992.583213541664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45992.583213541664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45992.583213541664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45992.583213541664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45992.583213541664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45992.583213541664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45992.583213541664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45992.583213541664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45992.583213541664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45992.583213541664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45992.583213541664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45992.583213541664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45992.583213541664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45992.583213541664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45992.583213541664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45992.583213541664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45992.583213541664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45992.583213541664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45992.583213541664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45992.583213541664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45992.583213541664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45992.583213541664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45992.583213541664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45992.583213541664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45992.583213541664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45992.583213541664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45992.583213541664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45992.583213541664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45992.583213541664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45992.583213541664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45992.583213541664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45992.583213541664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45992.583213541664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45992.583213541664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45992.583213541664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45992.583213541664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45992.583213541664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45992.583213541664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45992.583213541664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45992.583213541664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45992.583213541664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45992.583213541664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45992.583213541664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45992.583213541664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45992.583213541664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45992.583213541664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45992.583213541664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45992.583213541664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45992.583213541664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45992.583213541664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45992.583213541664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45992.583213541664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45992.583213541664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45992.583213541664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45992.583213541664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45992.583213541664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45992.583213541664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45992.583213541664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45992.583213541664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45992.583213541664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45992.583213541664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45992.583213541664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45992.583213541664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45992.583213541664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45992.583213541664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45992.583213541664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45992.583213541664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45992.583213541664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45992.583213541664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45992.583213541664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45992.583213541664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45992.583213541664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45992.583213541664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45992.583213541664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45992.583213541664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45992.583213541664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45992.583213541664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45992.583213541664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45992.583213541664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45992.583213541664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45992.583213541664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45992.583213541664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45992.583213541664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45992.583213541664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45992.583213541664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45992.583213541664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45992.583213541664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45992.583213541664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45992.583213541664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45992.583213541664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45992.583213541664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45992.583213541664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45992.583213541664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45992.583213541664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45992.583213541664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45992.583213541664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45992.583213541664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45992.583213541664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45992.583213541664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45992.583213541664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45992.583213541664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45992.583213541664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45992.583213541664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45992.583213541664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45992.583213541664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45992.583213541664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45992.583213541664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45992.583213541664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45992.583213541664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45992.583213541664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45992.583213541664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45992.583213541664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45992.583213541664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45992.583213541664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45992.583213541664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45992.583213541664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45992.583213541664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45992.583213541664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45992.583213541664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45992.583213541664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45992.583213541664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45992.583213541664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45992.583213541664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45992.583213541664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45992.583213541664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45992.583213541664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45992.583213541664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45992.583213541664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45992.583213541664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45992.583213541664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45992.583213541664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45992.583213541664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45992.583213541664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45992.583213541664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45992.583213541664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45992.583213541664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45992.583213541664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45992.583213541664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45992.583213541664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45992.583213541664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45992.583213541664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45992.583213541664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45992.583213541664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45992.583213541664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45992.583213541664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45992.583213541664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45992.583213541664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45992.583213541664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45992.583213541664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45992.583213541664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45992.583213541664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45992.583213541664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45992.583213541664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45992.583213541664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45992.583213541664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45992.583213541664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45992.583213541664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45992.583213541664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45992.583213541664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45992.583213541664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45992.583213541664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45992.583213541664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45992.583213541664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45992.583213541664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45992.583213541664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45992.583213541664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45992.583213541664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45992.583213541664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45992.583213541664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45992.583213541664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45992.583213541664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45992.583213541664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45992.583213541664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45992.583213541664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45992.583213541664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45992.583213541664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45992.583213541664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45992.583213541664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45992.583213541664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45992.583213541664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45992.583213541664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45992.583213541664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45992.583213541664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45992.583213541664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45992.583213541664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45992.583213541664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45992.583213541664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45992.583213541664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45992.583213541664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45992.583213541664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45992.583213541664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45992.583213541664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45992.583213541664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45992.583213541664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45992.583213541664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45992.583213541664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45992.583213541664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45992.583213541664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45992.583213541664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45992.583213541664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45992.583213541664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45992.583213541664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45992.583213541664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45992.583213541664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45992.583213541664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45992.583213541664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45992.583213541664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45992.583213541664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45992.583213541664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45992.583213541664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45992.583213541664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45992.583213541664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45992.583213541664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45992.583213541664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45992.583213541664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45992.583213541664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45992.583213541664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45992.583213541664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45992.583213541664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45992.583213541664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45992.583213541664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45992.583213541664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45992.583213541664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45992.583213541664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45992.583213541664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45992.583213541664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45992.583213541664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45992.583213541664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45992.583213541664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45992.583213541664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45992.583213541664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45992.583213541664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45992.583213541664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45992.583213541664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45992.583213541664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45992.583213541664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45992.583213541664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45992.583213541664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45992.583213541664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45992.583213541664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45992.583213541664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45992.583213541664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45992.583213541664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45992.583213541664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45992.583213541664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45992.583213541664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45992.583213541664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45992.583213541664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45992.583213541664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45992.583213541664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45992.583213541664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45992.583213541664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45992.583213541664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45992.583213541664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45992.583213541664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45992.583213541664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45992.583213541664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45992.583213541664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45992.583213541664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45992.583213541664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45992.583213541664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45992.583213541664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45992.583213541664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45992.583213541664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45992.583213541664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45992.583213541664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45992.583213541664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45992.583213541664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45992.583213541664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45992.583213541664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45992.583213541664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45992.583213541664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45992.583213541664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45992.583213541664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45992.583213541664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45992.583213541664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45992.583213541664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45992.583213541664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45992.583213541664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45992.583213541664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45992.583213541664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45992.583213541664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45992.583213541664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45992.583213541664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45992.583213541664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45992.583213541664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45992.583213541664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45992.583213541664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45992.583213541664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45992.583213541664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45992.583213541664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45992.583213541664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45992.583213541664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45992.583213541664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45992.583213541664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45992.583213541664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45992.583213541664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45992.583213541664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45992.583213541664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45992.583213541664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45992.583213541664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45992.583213541664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45992.583213541664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45992.583213541664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45992.583213541664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45992.583213541664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45992.583213541664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45992.583213541664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45992.583213541664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45992.583213541664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45992.583213541664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45992.583213541664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45992.583213541664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45992.583213541664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45992.583213541664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45992.583213541664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45992.583213541664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45992.583213541664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45992.583213541664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45992.583213541664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45992.583213541664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45992.583213541664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45992.583213541664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45992.583213541664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45992.583213541664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45992.583213541664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45992.583213541664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45992.583213541664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45992.583213541664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45992.583213541664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45992.583213541664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45992.583213541664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45992.583213541664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45992.583213541664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45992.583213541664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45992.583213541664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45992.583213541664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45992.583213541664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45992.583213541664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45992.583213541664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45992.583213541664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45992.583213541664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45992.583213541664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45992.583213541664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45992.583213541664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45992.583213541664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45992.583213541664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45992.583213541664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45992.583213541664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45992.583213541664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45992.583213541664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45992.583213541664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45992.583213541664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45992.583213541664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45992.583213541664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45992.583213541664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45992.583213541664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45992.583213541664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45992.583213541664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45992.583213541664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45992.583213541664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45992.583213541664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45992.583213541664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45992.583213541664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45992.583213541664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45992.583213541664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45992.583213541664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45992.583213541664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45992.583213541664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45992.583213541664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45992.583213541664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45992.583213541664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45992.583213541664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45992.583213541664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45992.583213541664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45992.583213541664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45992.583213541664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45992.583213541664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45992.583213541664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45992.583213541664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45992.583213541664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45992.583213541664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45992.583213541664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45992.583213541664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45992.583213541664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45992.583213541664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45992.583213541664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45992.583213541664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45992.583213541664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45992.583213541664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45992.583213541664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45992.583213541664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45992.583213541664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45992.583213541664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45992.583213541664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45992.583213541664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45992.583213541664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45992.583213541664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45992.583213541664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45992.583213541664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45992.583213541664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45992.583213541664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45992.583213541664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45992.583213541664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45992.583213541664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45992.583213541664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45992.583213541664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45992.583213541664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45992.583213541664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45992.583213541664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45992.583213541664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45992.583213541664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45992.583213541664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45992.583213541664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45992.583213541664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45992.583213541664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45992.583213541664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45992.583213541664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45992.583213541664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45992.583213541664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45992.583213541664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45992.583213541664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45992.583213541664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45992.583213541664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45992.583213541664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45992.583213541664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45992.583213541664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45992.583213541664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45992.583213541664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45992.583213541664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45992.583213541664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45992.583213541664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45992.583213541664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45992.583213541664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45992.583213541664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45992.583213541664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45992.583213541664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45992.583213541664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45992.583213541664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45992.583213541664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45992.583213541664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45992.583213541664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45992.583213541664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45992.583213541664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45992.583213541664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45992.583213541664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45992.583213541664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45992.583213541664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45992.583213541664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45992.583213541664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45992.583213541664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45992.583213541664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45992.583213541664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45992.583213541664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45992.583213541664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45992.583213541664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45992.583213541664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45992.583213541664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45992.583213541664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45992.583213541664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45992.583213541664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45992.583213541664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1"/>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289.10249594906782</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13" ca="1" si="0">IFERROR(NOW()-F3,"")</f>
        <v>45992.583213541664</v>
      </c>
      <c r="H3" s="92">
        <v>45992.412245370368</v>
      </c>
      <c r="I3" s="110" t="str">
        <f>IFERROR(VLOOKUP(D3,DB!A:F,6,0),"")</f>
        <v>SCECO</v>
      </c>
      <c r="J3" s="110" t="str">
        <f>IFERROR(VLOOKUP(D3,DB!A:G,7,0),"")</f>
        <v>Dead</v>
      </c>
      <c r="K3" s="94" t="s">
        <v>39197</v>
      </c>
      <c r="L3" s="88" t="str">
        <f>IFERROR(VLOOKUP(#REF!,DB!A:I,9,0),"")</f>
        <v/>
      </c>
    </row>
    <row r="4" spans="1:16" ht="15" customHeight="1">
      <c r="A4" s="110" t="s">
        <v>39198</v>
      </c>
      <c r="B4" s="110" t="str">
        <f>IFERROR(VLOOKUP(D4,DB!A:K,11,0),"")</f>
        <v>R4</v>
      </c>
      <c r="C4" s="90">
        <v>1</v>
      </c>
      <c r="D4" s="88" t="s">
        <v>37620</v>
      </c>
      <c r="E4" s="91" t="s">
        <v>39106</v>
      </c>
      <c r="F4" s="92"/>
      <c r="G4" s="93">
        <f t="shared" ca="1" si="0"/>
        <v>45992.583213541664</v>
      </c>
      <c r="H4" s="92">
        <v>45992.490497685183</v>
      </c>
      <c r="I4" s="110" t="str">
        <f>IFERROR(VLOOKUP(D4,DB!A:F,6,0),"")</f>
        <v>Generator-SG</v>
      </c>
      <c r="J4" s="110" t="str">
        <f>IFERROR(VLOOKUP(D4,DB!A:G,7,0),"")</f>
        <v>Dead</v>
      </c>
      <c r="K4" s="94" t="s">
        <v>39199</v>
      </c>
      <c r="L4" s="88" t="str">
        <f>IFERROR(VLOOKUP(D4,DB!A:I,9,0),"")</f>
        <v>Latis</v>
      </c>
    </row>
    <row r="5" spans="1:16" ht="15" customHeight="1">
      <c r="A5" s="110"/>
      <c r="B5" s="110" t="str">
        <f>IFERROR(VLOOKUP(D5,DB!A:K,11,0),"")</f>
        <v>R4</v>
      </c>
      <c r="C5" s="90"/>
      <c r="D5" s="88" t="s">
        <v>34729</v>
      </c>
      <c r="E5" s="91"/>
      <c r="F5" s="92"/>
      <c r="G5" s="93">
        <f t="shared" ca="1" si="0"/>
        <v>45992.583213541664</v>
      </c>
      <c r="H5" s="92"/>
      <c r="I5" s="110" t="str">
        <f>IFERROR(VLOOKUP(D5,DB!A:F,6,0),"")</f>
        <v>SCECO</v>
      </c>
      <c r="J5" s="110" t="str">
        <f>IFERROR(VLOOKUP(D5,DB!A:G,7,0),"")</f>
        <v>Vandalized</v>
      </c>
      <c r="K5" s="94" t="s">
        <v>39200</v>
      </c>
      <c r="L5" s="88" t="str">
        <f>IFERROR(VLOOKUP(D5,DB!A:I,9,0),"")</f>
        <v>Latis</v>
      </c>
    </row>
    <row r="6" spans="1:16" ht="15" customHeight="1">
      <c r="A6" s="110"/>
      <c r="B6" s="110" t="str">
        <f>IFERROR(VLOOKUP(D6,DB!A:K,11,0),"")</f>
        <v/>
      </c>
      <c r="C6" s="90"/>
      <c r="D6" s="88"/>
      <c r="E6" s="91"/>
      <c r="F6" s="92"/>
      <c r="G6" s="93">
        <f t="shared" ca="1" si="0"/>
        <v>45992.583213541664</v>
      </c>
      <c r="H6" s="92"/>
      <c r="I6" s="110" t="str">
        <f>IFERROR(VLOOKUP(D6,DB!A:F,6,0),"")</f>
        <v/>
      </c>
      <c r="J6" s="110" t="str">
        <f>IFERROR(VLOOKUP(D6,DB!A:G,7,0),"")</f>
        <v/>
      </c>
      <c r="K6" s="94"/>
      <c r="L6" s="88" t="str">
        <f>IFERROR(VLOOKUP(D6,DB!A:I,9,0),"")</f>
        <v/>
      </c>
    </row>
    <row r="7" spans="1:16" ht="15" customHeight="1">
      <c r="A7" s="110"/>
      <c r="B7" s="110" t="str">
        <f>IFERROR(VLOOKUP(D8,DB!A:K,11,0),"")</f>
        <v/>
      </c>
      <c r="C7" s="90"/>
      <c r="D7" s="150"/>
      <c r="E7" s="91"/>
      <c r="F7" s="92"/>
      <c r="G7" s="93">
        <f t="shared" ca="1" si="0"/>
        <v>45992.583213541664</v>
      </c>
      <c r="H7" s="92"/>
      <c r="I7" s="110" t="str">
        <f>IFERROR(VLOOKUP(D8,DB!A:F,6,0),"")</f>
        <v/>
      </c>
      <c r="J7" s="110" t="str">
        <f>IFERROR(VLOOKUP(D8,DB!A:G,7,0),"")</f>
        <v/>
      </c>
      <c r="K7" s="94"/>
      <c r="L7" s="88" t="str">
        <f>IFERROR(VLOOKUP(D8,DB!A:I,9,0),"")</f>
        <v/>
      </c>
    </row>
    <row r="8" spans="1:16" ht="15" customHeight="1">
      <c r="A8" s="110"/>
      <c r="B8" s="110" t="str">
        <f>IFERROR(VLOOKUP(#REF!,DB!A:K,11,0),"")</f>
        <v/>
      </c>
      <c r="C8" s="90"/>
      <c r="D8" s="88"/>
      <c r="E8" s="91"/>
      <c r="F8" s="92"/>
      <c r="G8" s="93">
        <f t="shared" ca="1" si="0"/>
        <v>45992.583213541664</v>
      </c>
      <c r="H8" s="92"/>
      <c r="I8" s="110" t="str">
        <f>IFERROR(VLOOKUP(#REF!,DB!A:F,6,0),"")</f>
        <v/>
      </c>
      <c r="J8" s="110" t="str">
        <f>IFERROR(VLOOKUP(#REF!,DB!A:G,7,0),"")</f>
        <v/>
      </c>
      <c r="K8" s="94"/>
      <c r="L8" s="88" t="str">
        <f>IFERROR(VLOOKUP(#REF!,DB!A:I,9,0),"")</f>
        <v/>
      </c>
    </row>
    <row r="9" spans="1:16" ht="15" customHeight="1">
      <c r="A9" s="110"/>
      <c r="B9" s="110" t="str">
        <f>IFERROR(VLOOKUP(D9,DB!A:K,11,0),"")</f>
        <v/>
      </c>
      <c r="C9" s="90"/>
      <c r="D9" s="88"/>
      <c r="E9" s="91"/>
      <c r="F9" s="92"/>
      <c r="G9" s="93">
        <f t="shared" ca="1" si="0"/>
        <v>45992.583213541664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45992.583213541664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45992.583213541664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45992.583213541664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45992.583213541664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ref="G14:G77" ca="1" si="1">IFERROR(NOW()-F14,"")</f>
        <v>45992.583213541664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45992.583213541664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45992.583213541664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45992.583213541664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45992.583213541664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45992.583213541664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45992.583213541664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45992.583213541664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45992.583213541664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45992.583213541664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45992.583213541664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45992.583213541664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45992.583213541664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45992.583213541664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45992.583213541664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45992.583213541664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45992.583213541664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45992.583213541664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45992.583213541664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45992.583213541664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45992.583213541664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45992.583213541664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45992.583213541664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45992.583213541664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45992.583213541664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45992.583213541664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45992.583213541664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45992.583213541664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45992.583213541664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45992.583213541664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45992.583213541664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45992.583213541664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45992.583213541664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45992.583213541664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45992.583213541664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45992.583213541664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45992.583213541664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45992.583213541664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45992.583213541664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45992.583213541664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45992.583213541664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45992.583213541664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45992.583213541664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45992.583213541664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45992.583213541664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45992.583213541664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45992.583213541664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45992.583213541664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45992.583213541664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45992.583213541664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45992.583213541664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45992.583213541664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45992.583213541664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45992.583213541664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45992.583213541664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45992.583213541664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45992.583213541664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45992.583213541664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45992.583213541664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45992.583213541664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45992.583213541664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45992.583213541664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45992.583213541664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45992.583213541664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ref="G78:G141" ca="1" si="2">IFERROR(NOW()-F78,"")</f>
        <v>45992.583213541664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45992.583213541664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45992.583213541664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45992.583213541664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45992.583213541664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45992.583213541664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45992.583213541664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45992.583213541664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45992.583213541664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45992.583213541664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45992.583213541664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45992.583213541664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45992.583213541664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45992.583213541664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45992.583213541664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45992.583213541664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45992.583213541664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45992.583213541664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45992.583213541664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45992.583213541664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45992.583213541664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45992.583213541664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45992.583213541664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45992.583213541664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45992.583213541664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45992.583213541664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45992.583213541664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45992.583213541664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45992.583213541664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45992.583213541664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45992.583213541664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45992.583213541664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45992.583213541664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45992.583213541664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45992.583213541664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45992.583213541664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45992.583213541664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45992.583213541664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45992.583213541664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45992.583213541664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45992.583213541664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45992.583213541664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45992.583213541664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45992.583213541664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45992.583213541664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45992.583213541664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45992.583213541664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45992.583213541664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45992.583213541664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45992.583213541664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45992.583213541664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45992.583213541664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45992.583213541664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45992.583213541664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45992.583213541664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45992.583213541664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45992.583213541664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45992.583213541664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45992.583213541664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45992.583213541664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45992.583213541664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45992.583213541664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45992.583213541664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45992.583213541664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ref="G142:G205" ca="1" si="3">IFERROR(NOW()-F142,"")</f>
        <v>45992.583213541664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45992.583213541664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45992.583213541664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45992.583213541664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45992.583213541664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45992.583213541664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45992.583213541664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45992.583213541664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45992.583213541664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45992.583213541664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45992.583213541664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45992.583213541664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45992.583213541664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45992.583213541664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45992.583213541664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45992.583213541664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45992.583213541664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45992.583213541664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45992.583213541664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45992.583213541664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45992.583213541664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45992.583213541664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45992.583213541664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45992.583213541664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45992.583213541664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45992.583213541664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45992.583213541664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45992.583213541664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45992.583213541664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45992.583213541664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45992.583213541664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45992.583213541664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45992.583213541664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45992.583213541664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45992.583213541664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45992.583213541664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45992.583213541664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45992.583213541664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45992.583213541664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45992.583213541664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45992.583213541664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45992.583213541664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45992.583213541664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45992.583213541664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45992.583213541664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45992.583213541664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45992.583213541664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45992.583213541664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45992.583213541664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45992.583213541664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45992.583213541664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45992.583213541664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45992.583213541664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45992.583213541664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45992.583213541664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45992.583213541664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45992.583213541664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45992.583213541664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45992.583213541664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45992.583213541664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45992.583213541664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45992.583213541664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45992.583213541664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45992.583213541664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ref="G206:G251" ca="1" si="4">IFERROR(NOW()-F206,"")</f>
        <v>45992.583213541664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45992.583213541664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45992.583213541664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45992.583213541664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45992.583213541664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45992.583213541664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45992.583213541664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45992.583213541664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45992.583213541664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45992.583213541664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45992.583213541664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45992.583213541664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45992.583213541664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45992.583213541664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45992.583213541664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45992.583213541664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45992.583213541664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45992.583213541664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45992.583213541664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45992.583213541664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45992.583213541664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45992.583213541664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45992.583213541664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45992.583213541664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45992.583213541664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45992.583213541664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45992.583213541664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45992.583213541664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45992.583213541664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45992.583213541664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45992.583213541664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45992.583213541664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45992.583213541664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45992.583213541664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45992.583213541664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45992.583213541664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45992.583213541664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45992.583213541664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45992.583213541664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45992.583213541664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45992.583213541664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45992.583213541664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45992.583213541664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45992.583213541664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45992.583213541664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45992.583213541664</v>
      </c>
      <c r="H251" s="92"/>
      <c r="I251" s="110" t="str">
        <f>IFERROR(VLOOKUP(D251,DB!A:F,6,0),"")</f>
        <v/>
      </c>
      <c r="J251" s="110" t="str">
        <f>IFERROR(VLOOKUP(D251,DB!A:G,7,0),"")</f>
        <v/>
      </c>
      <c r="K251" s="94"/>
      <c r="L251" s="88" t="str">
        <f>IFERROR(VLOOKUP(D251,DB!A:I,9,0),"")</f>
        <v/>
      </c>
    </row>
  </sheetData>
  <dataValidations count="2">
    <dataValidation allowBlank="1" showInputMessage="1" showErrorMessage="1" sqref="E1" xr:uid="{A4F81451-56CC-4543-9497-104C4E44EE4B}"/>
    <dataValidation type="list" allowBlank="1" showInputMessage="1" showErrorMessage="1" sqref="E2:E2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K15" sqref="K15"/>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100.7511533564757</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66.394336226847372</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43.922102430551604</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11.20991493055044</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106" t="s">
        <v>38505</v>
      </c>
      <c r="E6" s="37" t="s">
        <v>39106</v>
      </c>
      <c r="F6" s="38">
        <v>45992.537719907406</v>
      </c>
      <c r="G6" s="105">
        <f ca="1">IFERROR(NOW()-F6,"")</f>
        <v>4.5493634257582016E-2</v>
      </c>
      <c r="H6" s="38">
        <v>45992.531805555554</v>
      </c>
      <c r="I6" s="37" t="str">
        <f>IFERROR(VLOOKUP(D6,DB!A:F,6,0),"")</f>
        <v>SCECO</v>
      </c>
      <c r="J6" s="37" t="str">
        <f>IFERROR(VLOOKUP(D6,DB!A:G,7,0),"")</f>
        <v>Good</v>
      </c>
      <c r="K6" s="37" t="s">
        <v>39210</v>
      </c>
      <c r="L6" s="37" t="str">
        <f>IFERROR(VLOOKUP(D6,DB!A:I,9,0),"")</f>
        <v>Latis</v>
      </c>
    </row>
    <row r="7" spans="1:13">
      <c r="A7" s="37"/>
      <c r="B7" s="37" t="str">
        <f>IFERROR(VLOOKUP(D7,DB!A:K,11,0),"")</f>
        <v/>
      </c>
      <c r="C7" s="37"/>
      <c r="D7" s="154"/>
      <c r="E7" s="37"/>
      <c r="F7" s="38"/>
      <c r="G7" s="105">
        <f ca="1">IFERROR(NOW()-F7,"")</f>
        <v>45992.583213541664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45992.583213541664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45992.583213541664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45992.583213541664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45992.583213541664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45992.583213541664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45992.583213541664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45992.583213541664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45992.583213541664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45992.583213541664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45992.583213541664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45992.583213541664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45992.583213541664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45992.583213541664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45992.583213541664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45992.583213541664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45992.583213541664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45992.583213541664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45992.583213541664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45992.583213541664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45992.583213541664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45992.583213541664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45992.583213541664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45992.583213541664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45992.583213541664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45992.583213541664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45992.583213541664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45992.583213541664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45992.583213541664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45992.583213541664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45992.583213541664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45992.583213541664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45992.583213541664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45992.583213541664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45992.583213541664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45992.583213541664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45992.583213541664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45992.583213541664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45992.583213541664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45992.583213541664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45992.583213541664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45992.583213541664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45992.583213541664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45992.583213541664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45992.583213541664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45992.583213541664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45992.583213541664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45992.583213541664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45992.583213541664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45992.583213541664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45992.583213541664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45992.583213541664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45992.583213541664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45992.583213541664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45992.583213541664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45992.583213541664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45992.583213541664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45992.583213541664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45992.583213541664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45992.583213541664</v>
      </c>
      <c r="H66" s="38"/>
      <c r="I66" s="37" t="str">
        <f>IFERROR(VLOOKUP(D66,DB!A:F,6,0),"")</f>
        <v/>
      </c>
      <c r="J66" s="37" t="str">
        <f>IFERROR(VLOOKUP(D66,DB!A:G,7,0),"")</f>
        <v/>
      </c>
      <c r="K66" s="37"/>
      <c r="L66" s="37" t="str">
        <f>IFERROR(VLOOKUP(D66,DB!A:I,9,0),"")</f>
        <v/>
      </c>
    </row>
    <row r="67" spans="1:12">
      <c r="A67" s="151"/>
      <c r="B67" s="151" t="str">
        <f>IFERROR(VLOOKUP(D67,DB!A:K,11,0),"")</f>
        <v/>
      </c>
      <c r="C67" s="151"/>
      <c r="D67" s="151"/>
      <c r="E67" s="151"/>
      <c r="F67" s="152"/>
      <c r="G67" s="153">
        <f ca="1">IFERROR(NOW()-F67,"")</f>
        <v>45992.583213541664</v>
      </c>
      <c r="H67" s="152"/>
      <c r="I67" s="151" t="str">
        <f>IFERROR(VLOOKUP(D67,DB!A:F,6,0),"")</f>
        <v/>
      </c>
      <c r="J67" s="151" t="str">
        <f>IFERROR(VLOOKUP(D67,DB!A:G,7,0),"")</f>
        <v/>
      </c>
      <c r="K67" s="151"/>
      <c r="L67" s="151"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45992.583213541664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45992.583213541664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45992.583213541664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45992.583213541664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45992.583213541664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45992.583213541664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45992.583213541664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45992.583213541664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45992.583213541664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45992.583213541664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45992.583213541664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45992.583213541664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45992.583213541664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45992.583213541664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45992.583213541664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45992.583213541664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45992.583213541664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45992.583213541664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45992.583213541664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45992.583213541664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45992.583213541664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45992.583213541664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45992.583213541664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45992.583213541664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45992.583213541664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45992.583213541664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45992.583213541664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45992.583213541664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45992.583213541664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45992.583213541664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45992.583213541664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45992.583213541664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45992.583213541664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45992.583213541664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45992.583213541664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45992.583213541664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45992.583213541664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45992.583213541664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45992.583213541664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45992.583213541664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45992.583213541664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45992.583213541664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45992.583213541664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45992.583213541664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45992.583213541664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45992.583213541664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45992.583213541664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45992.583213541664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45992.583213541664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45992.583213541664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45992.583213541664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45992.583213541664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45992.583213541664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45992.583213541664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45992.583213541664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45992.583213541664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45992.583213541664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45992.583213541664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45992.583213541664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45992.583213541664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45992.583213541664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45992.583213541664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45992.583213541664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45992.583213541664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45992.583213541664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45992.583213541664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45992.583213541664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45992.583213541664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45992.583213541664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45992.583213541664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45992.583213541664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45992.583213541664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45992.583213541664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45992.583213541664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45992.583213541664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45992.583213541664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45992.583213541664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45992.583213541664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45992.583213541664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45992.583213541664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45992.583213541664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45992.583213541664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45992.583213541664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45992.583213541664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45992.583213541664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45992.583213541664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45992.583213541664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45992.583213541664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45992.583213541664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45992.583213541664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45992.583213541664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45992.583213541664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45992.583213541664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45992.583213541664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45992.583213541664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45992.583213541664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45992.583213541664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45992.583213541664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45992.583213541664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45992.583213541664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45992.583213541664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45992.583213541664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45992.583213541664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45992.583213541664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45992.583213541664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45992.583213541664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45992.583213541664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45992.583213541664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45992.583213541664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45992.583213541664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45992.583213541664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45992.583213541664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45992.583213541664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45992.583213541664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45992.583213541664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45992.583213541664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45992.583213541664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45992.583213541664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45992.583213541664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45992.583213541664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45992.583213541664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45992.583213541664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45992.583213541664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45992.583213541664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45992.583213541664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45992.583213541664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45992.583213541664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45992.583213541664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45992.583213541664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45992.583213541664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45992.583213541664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45992.583213541664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45992.583213541664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45992.583213541664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45992.583213541664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45992.583213541664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45992.583213541664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45992.583213541664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45992.583213541664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45992.583213541664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45992.583213541664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45992.583213541664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45992.583213541664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45992.583213541664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45992.583213541664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45992.583213541664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45992.583213541664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45992.583213541664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45992.583213541664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45992.583213541664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45992.583213541664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45992.583213541664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45992.583213541664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45992.583213541664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45992.583213541664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45992.583213541664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45992.583213541664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45992.583213541664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45992.583213541664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45992.583213541664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45992.583213541664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45992.583213541664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45992.583213541664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45992.583213541664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45992.583213541664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45992.583213541664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45992.583213541664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45992.583213541664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45992.583213541664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45992.583213541664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45992.583213541664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45992.583213541664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45992.583213541664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45992.583213541664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45992.583213541664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45992.583213541664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45992.583213541664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45992.583213541664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45992.583213541664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45992.583213541664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45992.583213541664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45992.583213541664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45992.583213541664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45992.583213541664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45992.583213541664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45992.583213541664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45992.583213541664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45992.583213541664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45992.583213541664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45992.583213541664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45992.583213541664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45992.583213541664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45992.583213541664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45992.583213541664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45992.583213541664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45992.583213541664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45992.583213541664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45992.583213541664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45992.583213541664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45992.583213541664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45992.583213541664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45992.583213541664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45992.583213541664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45992.583213541664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45992.583213541664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45992.583213541664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45992.583213541664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45992.583213541664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45992.583213541664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45992.583213541664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45992.583213541664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45992.583213541664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45992.583213541664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45992.583213541664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45992.583213541664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45992.583213541664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45992.583213541664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45992.583213541664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45992.583213541664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45992.583213541664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45992.583213541664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45992.583213541664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45992.583213541664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45992.583213541664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45992.583213541664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45992.583213541664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45992.583213541664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45992.583213541664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45992.583213541664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45992.583213541664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45992.583213541664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45992.583213541664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45992.583213541664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45992.583213541664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45992.583213541664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45992.583213541664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45992.583213541664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45992.583213541664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45992.583213541664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45992.583213541664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45992.583213541664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45992.583213541664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45992.583213541664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45992.583213541664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45992.583213541664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45992.583213541664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45992.583213541664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45992.583213541664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45992.583213541664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45992.583213541664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45992.583213541664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45992.583213541664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45992.583213541664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45992.583213541664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45992.583213541664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45992.583213541664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45992.583213541664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45992.583213541664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45992.583213541664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45992.583213541664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45992.583213541664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45992.583213541664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45992.583213541664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45992.583213541664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45992.583213541664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45992.583213541664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45992.583213541664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45992.583213541664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45992.583213541664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45992.583213541664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45992.583213541664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45992.583213541664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45992.583213541664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45992.583213541664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45992.583213541664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45992.583213541664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45992.583213541664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45992.583213541664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45992.583213541664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45992.583213541664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45992.583213541664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45992.583213541664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45992.583213541664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45992.583213541664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45992.583213541664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45992.583213541664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45992.583213541664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45992.583213541664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45992.583213541664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45992.583213541664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45992.583213541664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45992.583213541664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45992.583213541664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45992.583213541664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45992.583213541664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45992.583213541664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45992.583213541664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45992.583213541664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45992.583213541664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45992.583213541664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45992.583213541664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45992.583213541664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45992.583213541664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45992.583213541664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45992.583213541664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45992.583213541664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45992.583213541664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45992.583213541664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45992.583213541664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45992.583213541664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45992.583213541664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45992.583213541664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45992.583213541664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45992.583213541664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45992.583213541664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45992.583213541664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45992.583213541664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45992.583213541664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45992.583213541664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45992.583213541664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45992.583213541664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45992.583213541664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45992.583213541664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45992.583213541664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45992.583213541664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45992.583213541664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45992.583213541664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45992.583213541664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45992.583213541664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45992.583213541664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45992.583213541664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45992.583213541664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45992.583213541664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45992.583213541664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45992.583213541664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45992.583213541664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45992.583213541664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45992.583213541664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45992.583213541664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45992.583213541664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45992.583213541664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45992.583213541664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45992.583213541664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45992.583213541664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45992.583213541664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45992.583213541664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45992.583213541664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45992.583213541664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45992.583213541664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45992.583213541664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45992.583213541664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45992.583213541664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45992.583213541664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45992.583213541664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45992.583213541664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45992.583213541664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45992.583213541664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45992.583213541664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45992.583213541664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45992.583213541664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45992.583213541664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45992.583213541664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45992.583213541664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45992.583213541664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45992.583213541664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45992.583213541664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45992.583213541664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45992.583213541664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45992.583213541664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45992.583213541664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45992.583213541664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45992.583213541664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45992.583213541664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45992.583213541664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45992.583213541664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45992.583213541664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45992.583213541664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45992.583213541664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45992.583213541664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45992.583213541664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45992.583213541664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45992.583213541664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45992.583213541664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45992.583213541664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45992.583213541664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45992.583213541664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45992.583213541664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45992.583213541664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45992.583213541664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45992.583213541664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45992.583213541664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45992.583213541664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45992.583213541664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45992.583213541664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45992.583213541664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45992.583213541664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45992.583213541664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45992.583213541664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45992.583213541664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45992.583213541664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45992.583213541664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45992.583213541664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45992.583213541664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45992.583213541664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45992.583213541664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45992.583213541664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45992.583213541664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45992.583213541664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45992.583213541664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45992.583213541664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45992.583213541664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45992.583213541664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45992.583213541664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45992.583213541664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45992.583213541664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45992.583213541664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45992.583213541664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45992.583213541664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45992.583213541664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45992.583213541664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45992.583213541664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45992.583213541664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45992.583213541664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45992.583213541664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45992.583213541664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45992.583213541664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45992.583213541664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45992.583213541664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45992.583213541664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45992.583213541664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45992.583213541664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45992.583213541664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45992.583213541664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45992.583213541664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45992.583213541664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45992.583213541664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45992.583213541664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45992.583213541664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45992.583213541664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45992.583213541664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45992.583213541664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45992.583213541664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45992.583213541664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45992.583213541664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45992.583213541664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45992.583213541664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45992.583213541664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45992.583213541664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45992.583213541664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45992.583213541664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45992.583213541664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45992.583213541664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45992.583213541664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45992.583213541664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45992.583213541664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45992.583213541664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45992.583213541664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45992.583213541664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45992.583213541664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45992.583213541664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45992.583213541664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45992.583213541664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45992.583213541664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45992.583213541664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45992.583213541664</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45992.583213541664</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2025-12-01T10:59:54Z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